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ownloads\uvedomlenie-na-konsolidirana-osnova\Уведомление на консолидирана основа\"/>
    </mc:Choice>
  </mc:AlternateContent>
  <xr:revisionPtr revIDLastSave="0" documentId="13_ncr:1_{B5E034BD-D443-41E3-9D10-7667ADC60E12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4" l="1"/>
  <c r="AA3" i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B100" i="4" l="1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212" i="2" l="1"/>
  <c r="D12" i="12"/>
  <c r="H376" i="2"/>
  <c r="H34" i="7"/>
  <c r="H349" i="2" s="1"/>
  <c r="D31" i="7"/>
  <c r="H280" i="2"/>
  <c r="G33" i="5"/>
  <c r="H171" i="2" s="1"/>
  <c r="G36" i="5"/>
  <c r="H174" i="2" s="1"/>
  <c r="C36" i="5"/>
  <c r="C42" i="5" s="1"/>
  <c r="C45" i="5" s="1"/>
  <c r="H156" i="2" s="1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D34" i="7" l="1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34" i="7"/>
  <c r="H327" i="2" s="1"/>
  <c r="H324" i="2"/>
  <c r="E6" i="14"/>
  <c r="H125" i="2"/>
  <c r="G42" i="5" l="1"/>
  <c r="G44" i="5" s="1"/>
  <c r="H178" i="2" s="1"/>
  <c r="D21" i="12"/>
  <c r="D22" i="12" s="1"/>
  <c r="D16" i="12"/>
  <c r="D6" i="12"/>
  <c r="D20" i="12" s="1"/>
  <c r="H72" i="2"/>
  <c r="C44" i="5"/>
  <c r="H176" i="2"/>
  <c r="G45" i="5"/>
  <c r="H179" i="2" s="1"/>
  <c r="D44" i="5"/>
  <c r="H45" i="5"/>
  <c r="H44" i="5"/>
  <c r="L34" i="7"/>
  <c r="D6" i="14"/>
  <c r="D24" i="12" l="1"/>
  <c r="D23" i="12"/>
  <c r="E8" i="14"/>
  <c r="D8" i="14" s="1"/>
  <c r="H155" i="2"/>
  <c r="H437" i="2"/>
  <c r="E11" i="14"/>
  <c r="D11" i="14" s="1"/>
</calcChain>
</file>

<file path=xl/sharedStrings.xml><?xml version="1.0" encoding="utf-8"?>
<sst xmlns="http://schemas.openxmlformats.org/spreadsheetml/2006/main" count="1871" uniqueCount="667">
  <si>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</si>
  <si>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</si>
  <si>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</si>
  <si>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</si>
  <si>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</si>
  <si>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</si>
  <si>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</si>
  <si>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</si>
  <si>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</si>
  <si>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</si>
  <si>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</si>
  <si>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</si>
  <si>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</si>
  <si>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</si>
  <si>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</si>
  <si>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</si>
  <si>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</si>
  <si>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</si>
  <si>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</si>
  <si>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</si>
  <si>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</si>
  <si>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</si>
  <si>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</si>
  <si>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</si>
  <si>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</si>
  <si>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</si>
  <si>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</si>
  <si>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</si>
  <si>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</si>
  <si>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</si>
  <si>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</si>
  <si>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</si>
  <si>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</si>
  <si>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</si>
  <si>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</si>
  <si>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</si>
  <si>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</si>
  <si>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</si>
  <si>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</si>
  <si>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</si>
  <si>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</si>
  <si>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</si>
  <si>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</si>
  <si>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</si>
  <si>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</si>
  <si>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</si>
  <si>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</si>
  <si>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</si>
  <si>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</si>
  <si>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</si>
  <si>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</si>
  <si>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</si>
  <si>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</si>
  <si>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</si>
  <si>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</si>
  <si>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</si>
  <si>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</si>
  <si>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</si>
  <si>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</si>
  <si>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</si>
  <si>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</si>
  <si>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</si>
  <si>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</si>
  <si>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</si>
  <si>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</si>
  <si>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</si>
  <si>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</si>
  <si>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</si>
  <si>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</si>
  <si>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</si>
  <si>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</si>
  <si>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</si>
  <si>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</si>
  <si>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</si>
  <si>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</si>
  <si>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</si>
  <si>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</si>
  <si>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</si>
  <si>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</si>
  <si>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</si>
  <si>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</si>
  <si>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</si>
  <si>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</si>
  <si>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</si>
  <si>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</si>
  <si>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</si>
  <si>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</si>
  <si>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</si>
  <si>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</si>
  <si>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</si>
  <si>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</si>
  <si>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</si>
  <si>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</si>
  <si>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</si>
  <si>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</si>
  <si>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</si>
  <si>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</si>
  <si>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</si>
  <si>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</si>
  <si>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</si>
  <si>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</si>
  <si>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</si>
  <si>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</si>
  <si>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</si>
  <si>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</si>
  <si>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</si>
  <si>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</si>
  <si>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</si>
  <si>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</si>
  <si>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</si>
  <si>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</si>
  <si>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</si>
  <si>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</si>
  <si>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</si>
  <si>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</si>
  <si>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</si>
  <si>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</si>
  <si>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</si>
  <si>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</si>
  <si>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</si>
  <si>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</si>
  <si>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</si>
  <si>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</si>
  <si>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</si>
  <si>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</si>
  <si>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</si>
  <si>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</si>
  <si>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</si>
  <si>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</si>
  <si>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</si>
  <si>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</si>
  <si>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</si>
  <si>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</si>
  <si>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</si>
  <si>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</si>
  <si>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</si>
  <si>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</si>
  <si>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</si>
  <si>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</si>
  <si>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</si>
  <si>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</si>
  <si>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</si>
  <si>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</si>
  <si>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</si>
  <si>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</si>
  <si>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</si>
  <si>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</si>
  <si>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</si>
  <si>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</si>
  <si>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</si>
  <si>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</si>
  <si>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</si>
  <si>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</si>
  <si>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</si>
  <si>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</si>
  <si>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</si>
  <si>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</si>
  <si>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</si>
  <si>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</si>
  <si>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</si>
  <si>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</si>
  <si>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</si>
  <si>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</si>
  <si>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</si>
  <si>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</si>
  <si>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</si>
  <si>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</si>
  <si>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</si>
  <si>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</si>
  <si>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</si>
  <si>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</si>
  <si>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</si>
  <si>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</si>
  <si>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</si>
  <si>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</si>
  <si>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</si>
  <si>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</si>
  <si>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</si>
  <si>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</si>
  <si>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</si>
  <si>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</si>
  <si>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</si>
  <si>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</si>
  <si>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</si>
  <si>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</si>
  <si>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</si>
  <si>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</si>
  <si>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</si>
  <si>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</si>
  <si>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</si>
  <si>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</si>
  <si>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</si>
  <si>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</si>
  <si>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</si>
  <si>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</si>
  <si>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</si>
  <si>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</si>
  <si>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</si>
  <si>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</si>
  <si>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</si>
  <si>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</si>
  <si>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</si>
  <si>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</si>
  <si>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</si>
  <si>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</si>
  <si>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</si>
  <si>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</si>
  <si>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</si>
  <si>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</si>
  <si>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</si>
  <si>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</si>
  <si>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</si>
  <si>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</si>
  <si>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</si>
  <si>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</si>
  <si>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</si>
  <si>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</si>
  <si>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</si>
  <si>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</si>
  <si>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</si>
  <si>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</si>
  <si>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</si>
  <si>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</si>
  <si>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</si>
  <si>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</si>
  <si>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</si>
  <si>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</si>
  <si>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</si>
  <si>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</si>
  <si>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</si>
  <si>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</si>
  <si>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</si>
  <si>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</si>
  <si>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</si>
  <si>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</si>
  <si>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</si>
  <si>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</si>
  <si>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</si>
  <si>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</si>
  <si>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</si>
  <si>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</si>
  <si>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</si>
  <si>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</si>
  <si>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</si>
  <si>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</si>
  <si>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</si>
  <si>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</si>
  <si>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</si>
  <si>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</si>
  <si>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</si>
  <si>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</si>
  <si>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</si>
  <si>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</si>
  <si>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</si>
  <si>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</si>
  <si>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</si>
  <si>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</si>
  <si>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</si>
  <si>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</si>
  <si>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</si>
  <si>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</si>
  <si>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</si>
  <si>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</si>
  <si>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</si>
  <si>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</si>
  <si>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</si>
  <si>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</si>
  <si>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</si>
  <si>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</si>
  <si>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</si>
  <si>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</si>
  <si>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</si>
  <si>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</si>
  <si>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</si>
  <si>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</si>
  <si>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</si>
  <si>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</si>
  <si>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</si>
  <si>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</si>
  <si>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</si>
  <si>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</si>
  <si>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</si>
  <si>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</si>
  <si>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</si>
  <si>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</si>
  <si>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</si>
  <si>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</si>
  <si>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</si>
  <si>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</si>
  <si>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</si>
  <si>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</si>
  <si>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</si>
  <si>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</si>
  <si>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</si>
  <si>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</si>
  <si>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</si>
  <si>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</si>
  <si>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</si>
  <si>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</si>
  <si>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</si>
  <si>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</si>
  <si>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</si>
  <si>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</si>
  <si>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</si>
  <si>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</si>
  <si>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</si>
  <si>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</si>
  <si>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</si>
  <si>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</si>
  <si>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</si>
  <si>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</si>
  <si>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</si>
  <si>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</si>
  <si>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</si>
  <si>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</si>
  <si>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</si>
  <si>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</si>
  <si>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</si>
  <si>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</si>
  <si>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</si>
  <si>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</si>
  <si>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</si>
  <si>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</si>
  <si>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</si>
  <si>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</si>
  <si>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</si>
  <si>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</si>
  <si>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</si>
  <si>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</si>
  <si>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</si>
  <si>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</si>
  <si>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</si>
  <si>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</si>
  <si>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</si>
  <si>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</si>
  <si>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</si>
  <si>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</si>
  <si>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</si>
  <si>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</si>
  <si>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</si>
  <si>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</si>
  <si>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</si>
  <si>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</si>
  <si>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</si>
  <si>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</si>
  <si>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</si>
  <si>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</si>
  <si>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</si>
  <si>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</si>
  <si>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</si>
  <si>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</si>
  <si>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</si>
  <si>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</si>
  <si>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</si>
  <si>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</si>
  <si>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</si>
  <si>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</si>
  <si>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</si>
  <si>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</si>
  <si>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</si>
  <si>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</si>
  <si>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</si>
  <si>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</si>
  <si>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</si>
  <si>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</si>
  <si>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</si>
  <si>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</si>
  <si>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</si>
  <si>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</si>
  <si>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</si>
  <si>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</si>
  <si>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</si>
  <si>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</si>
  <si>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</si>
  <si>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</si>
  <si>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</si>
  <si>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</si>
  <si>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</si>
  <si>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</si>
  <si>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</si>
  <si>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</si>
  <si>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</si>
  <si>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</si>
  <si>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</si>
  <si>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</si>
  <si>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</si>
  <si>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</si>
  <si>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</si>
  <si>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</si>
  <si>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</si>
  <si>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</si>
  <si>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</si>
  <si>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</si>
  <si>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</si>
  <si>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</si>
  <si>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</si>
  <si>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</si>
  <si>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</si>
  <si>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</si>
  <si>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</si>
  <si>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</si>
  <si>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</si>
  <si>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</si>
  <si>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</si>
  <si>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</si>
  <si>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</si>
  <si>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</si>
  <si>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</si>
  <si>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</si>
  <si>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</si>
  <si>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</si>
  <si>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</si>
  <si>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</si>
  <si>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</si>
  <si>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</si>
  <si>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</si>
  <si>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</si>
  <si>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</si>
  <si>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</si>
  <si>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</si>
  <si>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</si>
  <si>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</si>
  <si>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</si>
  <si>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</si>
  <si>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</si>
  <si>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</si>
  <si>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</si>
  <si>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</si>
  <si>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</si>
  <si>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</si>
  <si>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</si>
  <si>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</si>
  <si>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</si>
  <si>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</si>
  <si>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</si>
  <si>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</si>
  <si>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</si>
  <si>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</si>
  <si>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</si>
  <si>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</si>
  <si>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</si>
  <si>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</si>
  <si>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</si>
  <si>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</si>
  <si>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</si>
  <si>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</si>
  <si>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</si>
  <si>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</si>
  <si>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</si>
  <si>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</si>
  <si>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</si>
  <si>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</si>
  <si>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</si>
  <si>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</si>
  <si>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</si>
  <si>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</si>
  <si>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</si>
  <si>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</si>
  <si>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</si>
  <si>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</si>
  <si>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</si>
  <si>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</si>
  <si>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</si>
  <si>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</si>
  <si>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</si>
  <si>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</si>
  <si>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</si>
  <si>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</si>
  <si>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</si>
  <si>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</si>
  <si>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</si>
  <si>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</si>
  <si>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</si>
  <si>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</si>
  <si>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</si>
  <si>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</si>
  <si>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</si>
  <si>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</si>
  <si>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</si>
  <si>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</si>
  <si>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</si>
  <si>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</si>
  <si>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</si>
  <si>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</si>
  <si>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</si>
  <si>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</si>
  <si>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</si>
  <si>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</si>
  <si>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</si>
  <si>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</si>
  <si>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</si>
  <si>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</si>
  <si>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</si>
  <si>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</si>
  <si>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</si>
  <si>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</si>
  <si>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</si>
  <si>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</si>
  <si>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</si>
  <si>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</si>
  <si>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</si>
  <si>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</si>
  <si>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</si>
  <si>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</si>
  <si>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</si>
  <si>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</si>
  <si>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</si>
  <si>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</si>
  <si>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</si>
  <si>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</si>
  <si>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</si>
  <si>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</si>
  <si>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</si>
  <si>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</si>
  <si>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</si>
  <si>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</si>
  <si>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</si>
  <si>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</si>
  <si>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</si>
  <si>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</si>
  <si>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</si>
  <si>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</si>
  <si>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</si>
  <si>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</si>
  <si>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</si>
  <si>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</si>
  <si>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</si>
  <si>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</si>
  <si>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</si>
  <si>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</si>
  <si>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</si>
  <si>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</si>
  <si>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</si>
  <si>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</si>
  <si>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</si>
  <si>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</si>
  <si>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</si>
  <si>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</si>
  <si>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</si>
  <si>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</si>
  <si>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</si>
  <si>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</si>
  <si>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</si>
  <si>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</si>
  <si>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</si>
  <si>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</si>
  <si>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</si>
  <si>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</si>
  <si>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</si>
  <si>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</si>
  <si>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</si>
  <si>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</si>
  <si>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</si>
  <si>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</si>
  <si>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</si>
  <si>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</si>
  <si>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</si>
  <si>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</si>
  <si>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</si>
  <si>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</si>
  <si>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</si>
  <si>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</si>
  <si>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</si>
  <si>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</si>
  <si>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</si>
  <si>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</si>
  <si>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</si>
  <si>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</si>
  <si>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</si>
  <si>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</si>
  <si>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</si>
  <si>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</si>
  <si>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</si>
  <si>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</si>
  <si>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</si>
  <si>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</si>
  <si>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</si>
  <si>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</si>
  <si>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</si>
  <si>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</si>
  <si>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</si>
  <si>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</si>
  <si>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</si>
  <si>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</si>
  <si>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</si>
  <si>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</si>
  <si>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</si>
  <si>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</si>
  <si>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</si>
  <si>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</si>
  <si>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</si>
  <si>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</si>
  <si>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</si>
  <si>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</si>
  <si>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</si>
  <si>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</si>
  <si>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</si>
  <si>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</si>
  <si>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</si>
  <si>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</si>
  <si>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</si>
  <si>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</si>
  <si>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</si>
  <si>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</si>
  <si>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</si>
  <si>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</si>
  <si>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</si>
  <si>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</si>
  <si>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</si>
  <si>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</si>
  <si>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</si>
  <si>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</si>
  <si>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</si>
  <si>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</si>
  <si>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</si>
  <si>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</si>
  <si>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</si>
  <si>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</si>
  <si>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</si>
  <si>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</si>
  <si>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</si>
  <si>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</si>
  <si>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</si>
  <si>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</si>
  <si>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</si>
  <si>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</si>
  <si>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</si>
  <si>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</si>
  <si>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</si>
  <si>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</si>
  <si>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</si>
  <si>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</si>
  <si>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</si>
  <si>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</si>
  <si>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</si>
  <si>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</si>
  <si>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</si>
  <si>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</si>
  <si>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</si>
  <si>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</si>
  <si>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</si>
  <si>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</si>
  <si>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</si>
  <si>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</si>
  <si>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</si>
  <si>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</si>
  <si>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</si>
  <si>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</si>
  <si>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</si>
  <si>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</si>
  <si>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</si>
  <si>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</si>
  <si>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</si>
  <si>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</si>
  <si>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</si>
  <si>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</si>
  <si>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</si>
  <si>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</si>
  <si>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</si>
  <si>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</si>
  <si>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обл.В.Търново,гр.Павликени,ул.Тошо Кътев 1</t>
  </si>
  <si>
    <t>062/501123,0883/541461</t>
  </si>
  <si>
    <t>e.marinova@balkancarzarya.com</t>
  </si>
  <si>
    <t>www.balkancarzarya.com</t>
  </si>
  <si>
    <t>www.x3news.com</t>
  </si>
  <si>
    <t>Емилия Милчева Маринова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</si>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</sst>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A38" sqref="A38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46164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Емилия Милчева Маринова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46164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634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5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/>
    </row>
    <row r="23" spans="1:7">
      <c r="A23" s="10" t="s">
        <v>7</v>
      </c>
      <c r="B23" s="382" t="s">
        <v>662</v>
      </c>
    </row>
    <row r="24" spans="1:7">
      <c r="A24" s="10" t="s">
        <v>582</v>
      </c>
      <c r="B24" s="383" t="s">
        <v>663</v>
      </c>
    </row>
    <row r="25" spans="1:7">
      <c r="A25" s="7" t="s">
        <v>585</v>
      </c>
      <c r="B25" s="384" t="s">
        <v>664</v>
      </c>
    </row>
    <row r="26" spans="1:7">
      <c r="A26" s="10" t="s">
        <v>629</v>
      </c>
      <c r="B26" s="287" t="s">
        <v>665</v>
      </c>
    </row>
    <row r="27" spans="1:7">
      <c r="A27" s="10" t="s">
        <v>630</v>
      </c>
      <c r="B27" s="287" t="s">
        <v>666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opLeftCell="A40" zoomScale="85" zoomScaleNormal="85" zoomScaleSheetLayoutView="100" workbookViewId="0">
      <selection activeCell="G62" sqref="G62:H69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БАЛКАНКАР-ЗАРЯ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814191256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853</v>
      </c>
      <c r="D12" s="97">
        <v>853</v>
      </c>
      <c r="E12" s="57" t="s">
        <v>25</v>
      </c>
      <c r="F12" s="60" t="s">
        <v>26</v>
      </c>
      <c r="G12" s="98">
        <v>1229</v>
      </c>
      <c r="H12" s="97">
        <v>1229</v>
      </c>
    </row>
    <row r="13" spans="1:8">
      <c r="A13" s="57" t="s">
        <v>27</v>
      </c>
      <c r="B13" s="59" t="s">
        <v>28</v>
      </c>
      <c r="C13" s="98">
        <v>2684</v>
      </c>
      <c r="D13" s="97">
        <v>2716</v>
      </c>
      <c r="E13" s="57" t="s">
        <v>524</v>
      </c>
      <c r="F13" s="60" t="s">
        <v>29</v>
      </c>
      <c r="G13" s="98">
        <v>1229</v>
      </c>
      <c r="H13" s="97">
        <v>1229</v>
      </c>
    </row>
    <row r="14" spans="1:8">
      <c r="A14" s="57" t="s">
        <v>30</v>
      </c>
      <c r="B14" s="59" t="s">
        <v>31</v>
      </c>
      <c r="C14" s="98">
        <v>2051</v>
      </c>
      <c r="D14" s="97">
        <v>1410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180</v>
      </c>
      <c r="D15" s="97">
        <v>184</v>
      </c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>
        <v>8</v>
      </c>
      <c r="D16" s="97">
        <v>14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53</v>
      </c>
      <c r="D17" s="97">
        <v>53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142</v>
      </c>
      <c r="D18" s="97">
        <v>142</v>
      </c>
      <c r="E18" s="224" t="s">
        <v>47</v>
      </c>
      <c r="F18" s="223" t="s">
        <v>48</v>
      </c>
      <c r="G18" s="317">
        <f>G12+G15+G16+G17</f>
        <v>1229</v>
      </c>
      <c r="H18" s="318">
        <f>H12+H15+H16+H17</f>
        <v>1229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5971</v>
      </c>
      <c r="D20" s="306">
        <f>SUM(D12:D19)</f>
        <v>5372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/>
      <c r="D21" s="220"/>
      <c r="E21" s="57" t="s">
        <v>58</v>
      </c>
      <c r="F21" s="60" t="s">
        <v>59</v>
      </c>
      <c r="G21" s="98">
        <v>3390</v>
      </c>
      <c r="H21" s="97">
        <v>3390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377</v>
      </c>
      <c r="H22" s="304">
        <f>SUM(H23:H25)</f>
        <v>377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165</v>
      </c>
      <c r="H23" s="97">
        <v>165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>
        <v>212</v>
      </c>
      <c r="H25" s="97">
        <v>212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3767</v>
      </c>
      <c r="H26" s="306">
        <f>H20+H21+H22</f>
        <v>3767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-2052</v>
      </c>
      <c r="H28" s="304">
        <f>SUM(H29:H31)</f>
        <v>-1277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3963</v>
      </c>
      <c r="H29" s="97">
        <v>3963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-6015</v>
      </c>
      <c r="H30" s="97">
        <v>-5240</v>
      </c>
      <c r="M30" s="63"/>
    </row>
    <row r="31" spans="1:13">
      <c r="A31" s="57" t="s">
        <v>91</v>
      </c>
      <c r="B31" s="59" t="s">
        <v>92</v>
      </c>
      <c r="C31" s="98">
        <v>1075</v>
      </c>
      <c r="D31" s="97">
        <v>1075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/>
      <c r="M32" s="63"/>
    </row>
    <row r="33" spans="1:13">
      <c r="A33" s="225" t="s">
        <v>99</v>
      </c>
      <c r="B33" s="62" t="s">
        <v>100</v>
      </c>
      <c r="C33" s="305">
        <f>C31+C32</f>
        <v>1075</v>
      </c>
      <c r="D33" s="306">
        <f>D31+D32</f>
        <v>1075</v>
      </c>
      <c r="E33" s="101" t="s">
        <v>101</v>
      </c>
      <c r="F33" s="60" t="s">
        <v>102</v>
      </c>
      <c r="G33" s="98">
        <v>-353</v>
      </c>
      <c r="H33" s="97">
        <v>-775</v>
      </c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-2405</v>
      </c>
      <c r="H34" s="306">
        <f>H28+H32+H33</f>
        <v>-2052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2591</v>
      </c>
      <c r="H37" s="308">
        <f>H26+H18+H34</f>
        <v>2944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308</v>
      </c>
      <c r="H40" s="291">
        <v>328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1190</v>
      </c>
      <c r="H45" s="97">
        <v>918</v>
      </c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2123</v>
      </c>
      <c r="H48" s="97">
        <v>2604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3313</v>
      </c>
      <c r="H50" s="304">
        <f>SUM(H44:H49)</f>
        <v>3522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>
      <c r="A55" s="65" t="s">
        <v>166</v>
      </c>
      <c r="B55" s="62" t="s">
        <v>167</v>
      </c>
      <c r="C55" s="221">
        <v>141</v>
      </c>
      <c r="D55" s="222">
        <v>141</v>
      </c>
      <c r="E55" s="57" t="s">
        <v>168</v>
      </c>
      <c r="F55" s="61" t="s">
        <v>169</v>
      </c>
      <c r="G55" s="98">
        <v>603</v>
      </c>
      <c r="H55" s="97">
        <v>663</v>
      </c>
    </row>
    <row r="56" spans="1:13" ht="16.5" thickBot="1">
      <c r="A56" s="218" t="s">
        <v>170</v>
      </c>
      <c r="B56" s="109" t="s">
        <v>171</v>
      </c>
      <c r="C56" s="309">
        <f>C20+C21+C22+C28+C33+C46+C52+C54+C55</f>
        <v>7187</v>
      </c>
      <c r="D56" s="310">
        <f>D20+D21+D22+D28+D33+D46+D52+D54+D55</f>
        <v>6588</v>
      </c>
      <c r="E56" s="65" t="s">
        <v>528</v>
      </c>
      <c r="F56" s="64" t="s">
        <v>172</v>
      </c>
      <c r="G56" s="307">
        <f>G50+G52+G53+G54+G55</f>
        <v>3916</v>
      </c>
      <c r="H56" s="308">
        <f>H50+H52+H53+H54+H55</f>
        <v>4185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711</v>
      </c>
      <c r="D59" s="97">
        <v>674</v>
      </c>
      <c r="E59" s="102" t="s">
        <v>180</v>
      </c>
      <c r="F59" s="229" t="s">
        <v>181</v>
      </c>
      <c r="G59" s="98">
        <v>495</v>
      </c>
      <c r="H59" s="97">
        <v>500</v>
      </c>
    </row>
    <row r="60" spans="1:13">
      <c r="A60" s="57" t="s">
        <v>178</v>
      </c>
      <c r="B60" s="59" t="s">
        <v>179</v>
      </c>
      <c r="C60" s="98">
        <v>190</v>
      </c>
      <c r="D60" s="97">
        <v>198</v>
      </c>
      <c r="E60" s="57" t="s">
        <v>184</v>
      </c>
      <c r="F60" s="60" t="s">
        <v>185</v>
      </c>
      <c r="G60" s="98">
        <v>196</v>
      </c>
      <c r="H60" s="97">
        <v>244</v>
      </c>
      <c r="M60" s="63"/>
    </row>
    <row r="61" spans="1:13">
      <c r="A61" s="57" t="s">
        <v>182</v>
      </c>
      <c r="B61" s="59" t="s">
        <v>183</v>
      </c>
      <c r="C61" s="98"/>
      <c r="D61" s="97"/>
      <c r="E61" s="101" t="s">
        <v>188</v>
      </c>
      <c r="F61" s="60" t="s">
        <v>189</v>
      </c>
      <c r="G61" s="303">
        <f>SUM(G62:G68)</f>
        <v>1559</v>
      </c>
      <c r="H61" s="304">
        <f>SUM(H62:H68)</f>
        <v>1151</v>
      </c>
    </row>
    <row r="62" spans="1:13">
      <c r="A62" s="57" t="s">
        <v>186</v>
      </c>
      <c r="B62" s="59" t="s">
        <v>187</v>
      </c>
      <c r="C62" s="98">
        <v>520</v>
      </c>
      <c r="D62" s="97">
        <v>624</v>
      </c>
      <c r="E62" s="101" t="s">
        <v>192</v>
      </c>
      <c r="F62" s="60" t="s">
        <v>193</v>
      </c>
      <c r="G62" s="98">
        <v>287</v>
      </c>
      <c r="H62" s="97">
        <v>144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855</v>
      </c>
      <c r="H64" s="97">
        <v>659</v>
      </c>
      <c r="M64" s="63"/>
    </row>
    <row r="65" spans="1:13">
      <c r="A65" s="225" t="s">
        <v>52</v>
      </c>
      <c r="B65" s="62" t="s">
        <v>198</v>
      </c>
      <c r="C65" s="305">
        <f>SUM(C59:C64)</f>
        <v>1421</v>
      </c>
      <c r="D65" s="306">
        <f>SUM(D59:D64)</f>
        <v>1496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311</v>
      </c>
      <c r="H66" s="97">
        <v>276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63</v>
      </c>
      <c r="H67" s="97">
        <v>56</v>
      </c>
    </row>
    <row r="68" spans="1:13">
      <c r="A68" s="57" t="s">
        <v>206</v>
      </c>
      <c r="B68" s="59" t="s">
        <v>207</v>
      </c>
      <c r="C68" s="98">
        <v>303</v>
      </c>
      <c r="D68" s="97">
        <v>372</v>
      </c>
      <c r="E68" s="57" t="s">
        <v>212</v>
      </c>
      <c r="F68" s="60" t="s">
        <v>213</v>
      </c>
      <c r="G68" s="98">
        <v>43</v>
      </c>
      <c r="H68" s="97">
        <v>16</v>
      </c>
    </row>
    <row r="69" spans="1:13">
      <c r="A69" s="57" t="s">
        <v>210</v>
      </c>
      <c r="B69" s="59" t="s">
        <v>211</v>
      </c>
      <c r="C69" s="98">
        <v>58</v>
      </c>
      <c r="D69" s="97">
        <v>631</v>
      </c>
      <c r="E69" s="102" t="s">
        <v>79</v>
      </c>
      <c r="F69" s="60" t="s">
        <v>216</v>
      </c>
      <c r="G69" s="98">
        <v>276</v>
      </c>
      <c r="H69" s="97">
        <v>55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2526</v>
      </c>
      <c r="H71" s="306">
        <f>H59+H60+H61+H69+H70</f>
        <v>1950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109</v>
      </c>
      <c r="D73" s="97">
        <v>100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124</v>
      </c>
      <c r="D75" s="97">
        <v>70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594</v>
      </c>
      <c r="D76" s="306">
        <f>SUM(D68:D75)</f>
        <v>1173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2526</v>
      </c>
      <c r="H79" s="308">
        <f>H71+H73+H75+H77</f>
        <v>1950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2</v>
      </c>
      <c r="D88" s="97">
        <v>4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137</v>
      </c>
      <c r="D89" s="97">
        <v>146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139</v>
      </c>
      <c r="D92" s="306">
        <f>SUM(D88:D91)</f>
        <v>150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2154</v>
      </c>
      <c r="D94" s="310">
        <f>D65+D76+D85+D92+D93</f>
        <v>2819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9341</v>
      </c>
      <c r="D95" s="312">
        <f>D94+D56</f>
        <v>9407</v>
      </c>
      <c r="E95" s="128" t="s">
        <v>603</v>
      </c>
      <c r="F95" s="232" t="s">
        <v>268</v>
      </c>
      <c r="G95" s="311">
        <f>G37+G40+G56+G79</f>
        <v>9341</v>
      </c>
      <c r="H95" s="312">
        <f>H37+H40+H56+H79</f>
        <v>9407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7">
        <f>pdeReportingDate</f>
        <v>46164</v>
      </c>
      <c r="C98" s="397"/>
      <c r="D98" s="397"/>
      <c r="E98" s="397"/>
      <c r="F98" s="397"/>
      <c r="G98" s="397"/>
      <c r="H98" s="397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8" t="str">
        <f>authorName</f>
        <v>Емилия Милчева Маринова</v>
      </c>
      <c r="C100" s="398"/>
      <c r="D100" s="398"/>
      <c r="E100" s="398"/>
      <c r="F100" s="398"/>
      <c r="G100" s="398"/>
      <c r="H100" s="398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89"/>
      <c r="B103" s="396" t="s">
        <v>637</v>
      </c>
      <c r="C103" s="396"/>
      <c r="D103" s="396"/>
      <c r="E103" s="396"/>
      <c r="M103" s="63"/>
    </row>
    <row r="104" spans="1:13" ht="21.75" customHeight="1">
      <c r="A104" s="389"/>
      <c r="B104" s="396" t="s">
        <v>637</v>
      </c>
      <c r="C104" s="396"/>
      <c r="D104" s="396"/>
      <c r="E104" s="396"/>
    </row>
    <row r="105" spans="1:13" ht="21.75" customHeight="1">
      <c r="A105" s="389"/>
      <c r="B105" s="396" t="s">
        <v>637</v>
      </c>
      <c r="C105" s="396"/>
      <c r="D105" s="396"/>
      <c r="E105" s="396"/>
      <c r="M105" s="63"/>
    </row>
    <row r="106" spans="1:13" ht="21.75" customHeight="1">
      <c r="A106" s="389"/>
      <c r="B106" s="396" t="s">
        <v>637</v>
      </c>
      <c r="C106" s="396"/>
      <c r="D106" s="396"/>
      <c r="E106" s="396"/>
    </row>
    <row r="107" spans="1:13" ht="21.75" customHeight="1">
      <c r="A107" s="389"/>
      <c r="B107" s="396"/>
      <c r="C107" s="396"/>
      <c r="D107" s="396"/>
      <c r="E107" s="396"/>
      <c r="M107" s="63"/>
    </row>
    <row r="108" spans="1:13" ht="21.75" customHeight="1">
      <c r="A108" s="389"/>
      <c r="B108" s="396"/>
      <c r="C108" s="396"/>
      <c r="D108" s="396"/>
      <c r="E108" s="396"/>
    </row>
    <row r="109" spans="1:13" ht="21.75" customHeight="1">
      <c r="A109" s="389"/>
      <c r="B109" s="396"/>
      <c r="C109" s="396"/>
      <c r="D109" s="396"/>
      <c r="E109" s="396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6" zoomScale="70" zoomScaleNormal="70" zoomScaleSheetLayoutView="100" workbookViewId="0">
      <selection activeCell="J42" sqref="J42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БАЛКАНКАР-ЗАРЯ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814191256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555</v>
      </c>
      <c r="D12" s="213">
        <v>615</v>
      </c>
      <c r="E12" s="95" t="s">
        <v>277</v>
      </c>
      <c r="F12" s="139" t="s">
        <v>278</v>
      </c>
      <c r="G12" s="212">
        <v>1298</v>
      </c>
      <c r="H12" s="213">
        <v>1510</v>
      </c>
    </row>
    <row r="13" spans="1:8">
      <c r="A13" s="95" t="s">
        <v>279</v>
      </c>
      <c r="B13" s="93" t="s">
        <v>280</v>
      </c>
      <c r="C13" s="212">
        <v>86</v>
      </c>
      <c r="D13" s="213">
        <v>109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277</v>
      </c>
      <c r="D14" s="213">
        <v>217</v>
      </c>
      <c r="E14" s="95" t="s">
        <v>285</v>
      </c>
      <c r="F14" s="139" t="s">
        <v>286</v>
      </c>
      <c r="G14" s="212">
        <v>7</v>
      </c>
      <c r="H14" s="213">
        <v>10</v>
      </c>
    </row>
    <row r="15" spans="1:8">
      <c r="A15" s="95" t="s">
        <v>287</v>
      </c>
      <c r="B15" s="93" t="s">
        <v>288</v>
      </c>
      <c r="C15" s="212">
        <v>586</v>
      </c>
      <c r="D15" s="213">
        <v>554</v>
      </c>
      <c r="E15" s="95" t="s">
        <v>79</v>
      </c>
      <c r="F15" s="139" t="s">
        <v>289</v>
      </c>
      <c r="G15" s="212">
        <v>31</v>
      </c>
      <c r="H15" s="213">
        <v>113</v>
      </c>
    </row>
    <row r="16" spans="1:8">
      <c r="A16" s="95" t="s">
        <v>290</v>
      </c>
      <c r="B16" s="93" t="s">
        <v>291</v>
      </c>
      <c r="C16" s="212">
        <v>101</v>
      </c>
      <c r="D16" s="213">
        <v>97</v>
      </c>
      <c r="E16" s="135" t="s">
        <v>52</v>
      </c>
      <c r="F16" s="161" t="s">
        <v>292</v>
      </c>
      <c r="G16" s="332">
        <f>SUM(G12:G15)</f>
        <v>1336</v>
      </c>
      <c r="H16" s="333">
        <f>SUM(H12:H15)</f>
        <v>1633</v>
      </c>
    </row>
    <row r="17" spans="1:8" ht="31.5">
      <c r="A17" s="95" t="s">
        <v>293</v>
      </c>
      <c r="B17" s="93" t="s">
        <v>294</v>
      </c>
      <c r="C17" s="212">
        <v>4</v>
      </c>
      <c r="D17" s="213">
        <v>23</v>
      </c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>
        <v>103</v>
      </c>
      <c r="D18" s="213">
        <v>-30</v>
      </c>
      <c r="E18" s="133" t="s">
        <v>297</v>
      </c>
      <c r="F18" s="137" t="s">
        <v>298</v>
      </c>
      <c r="G18" s="341">
        <v>101</v>
      </c>
      <c r="H18" s="342">
        <v>38</v>
      </c>
    </row>
    <row r="19" spans="1:8">
      <c r="A19" s="95" t="s">
        <v>299</v>
      </c>
      <c r="B19" s="93" t="s">
        <v>300</v>
      </c>
      <c r="C19" s="212">
        <v>50</v>
      </c>
      <c r="D19" s="213">
        <v>56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1762</v>
      </c>
      <c r="D22" s="333">
        <f>SUM(D12:D18)+D19</f>
        <v>1641</v>
      </c>
      <c r="E22" s="95" t="s">
        <v>309</v>
      </c>
      <c r="F22" s="136" t="s">
        <v>310</v>
      </c>
      <c r="G22" s="212">
        <v>4</v>
      </c>
      <c r="H22" s="213">
        <v>2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48</v>
      </c>
      <c r="D25" s="213">
        <v>55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>
        <v>3</v>
      </c>
      <c r="E27" s="135" t="s">
        <v>104</v>
      </c>
      <c r="F27" s="137" t="s">
        <v>326</v>
      </c>
      <c r="G27" s="332">
        <f>SUM(G22:G26)</f>
        <v>4</v>
      </c>
      <c r="H27" s="333">
        <f>SUM(H22:H26)</f>
        <v>2</v>
      </c>
    </row>
    <row r="28" spans="1:8">
      <c r="A28" s="95" t="s">
        <v>79</v>
      </c>
      <c r="B28" s="136" t="s">
        <v>327</v>
      </c>
      <c r="C28" s="212">
        <v>4</v>
      </c>
      <c r="D28" s="213">
        <v>4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52</v>
      </c>
      <c r="D29" s="333">
        <f>SUM(D25:D28)</f>
        <v>62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1814</v>
      </c>
      <c r="D31" s="151">
        <f>D29+D22</f>
        <v>1703</v>
      </c>
      <c r="E31" s="148" t="s">
        <v>520</v>
      </c>
      <c r="F31" s="163" t="s">
        <v>331</v>
      </c>
      <c r="G31" s="150">
        <f>G16+G18+G27</f>
        <v>1441</v>
      </c>
      <c r="H31" s="151">
        <f>H16+H18+H27</f>
        <v>1673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373</v>
      </c>
      <c r="H33" s="333">
        <f>IF((D31-H31)&gt;0,D31-H31,0)</f>
        <v>30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1814</v>
      </c>
      <c r="D36" s="339">
        <f>D31-D34+D35</f>
        <v>1703</v>
      </c>
      <c r="E36" s="159" t="s">
        <v>346</v>
      </c>
      <c r="F36" s="153" t="s">
        <v>347</v>
      </c>
      <c r="G36" s="164">
        <f>G35-G34+G31</f>
        <v>1441</v>
      </c>
      <c r="H36" s="165">
        <f>H35-H34+H31</f>
        <v>1673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373</v>
      </c>
      <c r="H37" s="151">
        <f>IF((D36-H36)&gt;0,D36-H36,0)</f>
        <v>30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373</v>
      </c>
      <c r="H42" s="142">
        <f>IF(H37&gt;0,IF(D38+H37&lt;0,0,D38+H37),IF(D37-D38&lt;0,D38-D37,0))</f>
        <v>30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>
        <v>20</v>
      </c>
      <c r="H43" s="340">
        <v>23</v>
      </c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353</v>
      </c>
      <c r="H44" s="165">
        <f>IF(D42=0,IF(H42-H43&gt;0,H42-H43+D43,0),IF(D42-D43&lt;0,D43-D42+H43,0))</f>
        <v>7</v>
      </c>
    </row>
    <row r="45" spans="1:8" ht="16.5" thickBot="1">
      <c r="A45" s="167" t="s">
        <v>371</v>
      </c>
      <c r="B45" s="168" t="s">
        <v>372</v>
      </c>
      <c r="C45" s="334">
        <f>C36+C38+C42</f>
        <v>1814</v>
      </c>
      <c r="D45" s="335">
        <f>D36+D38+D42</f>
        <v>1703</v>
      </c>
      <c r="E45" s="167" t="s">
        <v>373</v>
      </c>
      <c r="F45" s="169" t="s">
        <v>374</v>
      </c>
      <c r="G45" s="334">
        <f>G42+G36</f>
        <v>1814</v>
      </c>
      <c r="H45" s="335">
        <f>H42+H36</f>
        <v>1703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0" t="s">
        <v>636</v>
      </c>
      <c r="B47" s="400"/>
      <c r="C47" s="400"/>
      <c r="D47" s="400"/>
      <c r="E47" s="400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7">
        <f>pdeReportingDate</f>
        <v>46164</v>
      </c>
      <c r="C50" s="397"/>
      <c r="D50" s="397"/>
      <c r="E50" s="397"/>
      <c r="F50" s="397"/>
      <c r="G50" s="397"/>
      <c r="H50" s="397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8" t="str">
        <f>authorName</f>
        <v>Емилия Милчева Маринова</v>
      </c>
      <c r="C52" s="398"/>
      <c r="D52" s="398"/>
      <c r="E52" s="398"/>
      <c r="F52" s="398"/>
      <c r="G52" s="398"/>
      <c r="H52" s="398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89"/>
      <c r="B55" s="396" t="s">
        <v>637</v>
      </c>
      <c r="C55" s="396"/>
      <c r="D55" s="396"/>
      <c r="E55" s="396"/>
      <c r="F55" s="283"/>
      <c r="G55" s="33"/>
      <c r="H55" s="31"/>
    </row>
    <row r="56" spans="1:13" ht="15.75" customHeight="1">
      <c r="A56" s="389"/>
      <c r="B56" s="396" t="s">
        <v>637</v>
      </c>
      <c r="C56" s="396"/>
      <c r="D56" s="396"/>
      <c r="E56" s="396"/>
      <c r="F56" s="283"/>
      <c r="G56" s="33"/>
      <c r="H56" s="31"/>
    </row>
    <row r="57" spans="1:13" ht="15.75" customHeight="1">
      <c r="A57" s="389"/>
      <c r="B57" s="396" t="s">
        <v>637</v>
      </c>
      <c r="C57" s="396"/>
      <c r="D57" s="396"/>
      <c r="E57" s="396"/>
      <c r="F57" s="283"/>
      <c r="G57" s="33"/>
      <c r="H57" s="31"/>
    </row>
    <row r="58" spans="1:13" ht="15.75" customHeight="1">
      <c r="A58" s="389"/>
      <c r="B58" s="396" t="s">
        <v>637</v>
      </c>
      <c r="C58" s="396"/>
      <c r="D58" s="396"/>
      <c r="E58" s="396"/>
      <c r="F58" s="283"/>
      <c r="G58" s="33"/>
      <c r="H58" s="31"/>
    </row>
    <row r="59" spans="1:13">
      <c r="A59" s="389"/>
      <c r="B59" s="396"/>
      <c r="C59" s="396"/>
      <c r="D59" s="396"/>
      <c r="E59" s="396"/>
      <c r="F59" s="283"/>
      <c r="G59" s="33"/>
      <c r="H59" s="31"/>
    </row>
    <row r="60" spans="1:13">
      <c r="A60" s="389"/>
      <c r="B60" s="396"/>
      <c r="C60" s="396"/>
      <c r="D60" s="396"/>
      <c r="E60" s="396"/>
      <c r="F60" s="283"/>
      <c r="G60" s="33"/>
      <c r="H60" s="31"/>
    </row>
    <row r="61" spans="1:13">
      <c r="A61" s="389"/>
      <c r="B61" s="396"/>
      <c r="C61" s="396"/>
      <c r="D61" s="396"/>
      <c r="E61" s="396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C12:D17 G12:H15 G18:H19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Normal="100" zoomScaleSheetLayoutView="80" workbookViewId="0">
      <selection activeCell="D20" sqref="D20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БАЛКАНКАР-ЗАРЯ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814191256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1538</v>
      </c>
      <c r="D11" s="97">
        <v>1588</v>
      </c>
    </row>
    <row r="12" spans="1:13">
      <c r="A12" s="174" t="s">
        <v>380</v>
      </c>
      <c r="B12" s="85" t="s">
        <v>381</v>
      </c>
      <c r="C12" s="98">
        <v>-847</v>
      </c>
      <c r="D12" s="97">
        <v>-645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-669</v>
      </c>
      <c r="D14" s="97">
        <v>-712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185</v>
      </c>
      <c r="D15" s="97">
        <v>84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>
        <v>-4</v>
      </c>
      <c r="D18" s="97">
        <v>-4</v>
      </c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>
        <v>-3</v>
      </c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388</v>
      </c>
      <c r="D20" s="97">
        <v>233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591</v>
      </c>
      <c r="D21" s="357">
        <f>SUM(D11:D20)</f>
        <v>541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-324</v>
      </c>
      <c r="D23" s="97">
        <v>-943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-324</v>
      </c>
      <c r="D33" s="357">
        <f>SUM(D23:D32)</f>
        <v>-943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1347</v>
      </c>
      <c r="D37" s="97">
        <v>1718</v>
      </c>
    </row>
    <row r="38" spans="1:13">
      <c r="A38" s="174" t="s">
        <v>429</v>
      </c>
      <c r="B38" s="85" t="s">
        <v>430</v>
      </c>
      <c r="C38" s="98">
        <v>-1610</v>
      </c>
      <c r="D38" s="97">
        <v>-1209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-15</v>
      </c>
      <c r="D40" s="97">
        <v>-88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-278</v>
      </c>
      <c r="D43" s="359">
        <f>SUM(D35:D42)</f>
        <v>421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-11</v>
      </c>
      <c r="D44" s="203">
        <f>D43+D33+D21</f>
        <v>19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150</v>
      </c>
      <c r="D45" s="205">
        <v>196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139</v>
      </c>
      <c r="D46" s="207">
        <f>D45+D44</f>
        <v>215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1" t="s">
        <v>655</v>
      </c>
      <c r="B51" s="401"/>
      <c r="C51" s="401"/>
      <c r="D51" s="401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7">
        <f>pdeReportingDate</f>
        <v>46164</v>
      </c>
      <c r="C54" s="397"/>
      <c r="D54" s="397"/>
      <c r="E54" s="397"/>
      <c r="F54" s="390"/>
      <c r="G54" s="390"/>
      <c r="H54" s="390"/>
      <c r="M54" s="63"/>
    </row>
    <row r="55" spans="1:13" s="31" customFormat="1">
      <c r="A55" s="387"/>
      <c r="B55" s="397"/>
      <c r="C55" s="397"/>
      <c r="D55" s="397"/>
      <c r="E55" s="397"/>
      <c r="F55" s="37"/>
      <c r="G55" s="37"/>
      <c r="H55" s="37"/>
      <c r="M55" s="63"/>
    </row>
    <row r="56" spans="1:13" s="31" customFormat="1">
      <c r="A56" s="388" t="s">
        <v>8</v>
      </c>
      <c r="B56" s="398" t="str">
        <f>authorName</f>
        <v>Емилия Милчева Маринова</v>
      </c>
      <c r="C56" s="398"/>
      <c r="D56" s="398"/>
      <c r="E56" s="398"/>
      <c r="F56" s="49"/>
      <c r="G56" s="49"/>
      <c r="H56" s="49"/>
    </row>
    <row r="57" spans="1:13" s="31" customFormat="1">
      <c r="A57" s="388"/>
      <c r="B57" s="398"/>
      <c r="C57" s="398"/>
      <c r="D57" s="398"/>
      <c r="E57" s="398"/>
      <c r="F57" s="49"/>
      <c r="G57" s="49"/>
      <c r="H57" s="49"/>
    </row>
    <row r="58" spans="1:13" s="31" customFormat="1">
      <c r="A58" s="388" t="s">
        <v>584</v>
      </c>
      <c r="B58" s="398"/>
      <c r="C58" s="398"/>
      <c r="D58" s="398"/>
      <c r="E58" s="398"/>
      <c r="F58" s="49"/>
      <c r="G58" s="49"/>
      <c r="H58" s="49"/>
    </row>
    <row r="59" spans="1:13" s="27" customFormat="1">
      <c r="A59" s="389"/>
      <c r="B59" s="396" t="s">
        <v>637</v>
      </c>
      <c r="C59" s="396"/>
      <c r="D59" s="396"/>
      <c r="E59" s="396"/>
      <c r="F59" s="283"/>
      <c r="G59" s="33"/>
      <c r="H59" s="31"/>
    </row>
    <row r="60" spans="1:13">
      <c r="A60" s="389"/>
      <c r="B60" s="396" t="s">
        <v>637</v>
      </c>
      <c r="C60" s="396"/>
      <c r="D60" s="396"/>
      <c r="E60" s="396"/>
      <c r="F60" s="283"/>
      <c r="G60" s="33"/>
      <c r="H60" s="31"/>
    </row>
    <row r="61" spans="1:13">
      <c r="A61" s="389"/>
      <c r="B61" s="396" t="s">
        <v>637</v>
      </c>
      <c r="C61" s="396"/>
      <c r="D61" s="396"/>
      <c r="E61" s="396"/>
      <c r="F61" s="283"/>
      <c r="G61" s="33"/>
      <c r="H61" s="31"/>
    </row>
    <row r="62" spans="1:13">
      <c r="A62" s="389"/>
      <c r="B62" s="396" t="s">
        <v>637</v>
      </c>
      <c r="C62" s="396"/>
      <c r="D62" s="396"/>
      <c r="E62" s="396"/>
      <c r="F62" s="283"/>
      <c r="G62" s="33"/>
      <c r="H62" s="31"/>
    </row>
    <row r="63" spans="1:13">
      <c r="A63" s="389"/>
      <c r="B63" s="396"/>
      <c r="C63" s="396"/>
      <c r="D63" s="396"/>
      <c r="E63" s="396"/>
      <c r="F63" s="283"/>
      <c r="G63" s="33"/>
      <c r="H63" s="31"/>
    </row>
    <row r="64" spans="1:13">
      <c r="A64" s="389"/>
      <c r="B64" s="396"/>
      <c r="C64" s="396"/>
      <c r="D64" s="396"/>
      <c r="E64" s="396"/>
      <c r="F64" s="283"/>
      <c r="G64" s="33"/>
      <c r="H64" s="31"/>
    </row>
    <row r="65" spans="1:8">
      <c r="A65" s="389"/>
      <c r="B65" s="396"/>
      <c r="C65" s="396"/>
      <c r="D65" s="396"/>
      <c r="E65" s="396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F10" zoomScaleNormal="100" zoomScaleSheetLayoutView="100" workbookViewId="0">
      <selection activeCell="M19" sqref="M19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БАЛКАНКАР-ЗАРЯ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814191256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6" t="s">
        <v>453</v>
      </c>
      <c r="B8" s="409" t="s">
        <v>454</v>
      </c>
      <c r="C8" s="402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2" t="s">
        <v>460</v>
      </c>
      <c r="L8" s="402" t="s">
        <v>461</v>
      </c>
      <c r="M8" s="243"/>
      <c r="N8" s="244"/>
    </row>
    <row r="9" spans="1:14" s="245" customFormat="1" ht="31.5">
      <c r="A9" s="407"/>
      <c r="B9" s="410"/>
      <c r="C9" s="403"/>
      <c r="D9" s="405" t="s">
        <v>522</v>
      </c>
      <c r="E9" s="405" t="s">
        <v>456</v>
      </c>
      <c r="F9" s="247" t="s">
        <v>457</v>
      </c>
      <c r="G9" s="247"/>
      <c r="H9" s="247"/>
      <c r="I9" s="412" t="s">
        <v>458</v>
      </c>
      <c r="J9" s="412" t="s">
        <v>459</v>
      </c>
      <c r="K9" s="403"/>
      <c r="L9" s="403"/>
      <c r="M9" s="248" t="s">
        <v>521</v>
      </c>
      <c r="N9" s="244"/>
    </row>
    <row r="10" spans="1:14" s="245" customFormat="1" ht="31.5">
      <c r="A10" s="408"/>
      <c r="B10" s="411"/>
      <c r="C10" s="404"/>
      <c r="D10" s="405"/>
      <c r="E10" s="405"/>
      <c r="F10" s="246" t="s">
        <v>462</v>
      </c>
      <c r="G10" s="246" t="s">
        <v>463</v>
      </c>
      <c r="H10" s="246" t="s">
        <v>464</v>
      </c>
      <c r="I10" s="404"/>
      <c r="J10" s="404"/>
      <c r="K10" s="404"/>
      <c r="L10" s="404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1229</v>
      </c>
      <c r="D13" s="292">
        <f>'1-Баланс'!H20</f>
        <v>0</v>
      </c>
      <c r="E13" s="292">
        <f>'1-Баланс'!H21</f>
        <v>3390</v>
      </c>
      <c r="F13" s="292">
        <f>'1-Баланс'!H23</f>
        <v>165</v>
      </c>
      <c r="G13" s="292">
        <f>'1-Баланс'!H24</f>
        <v>0</v>
      </c>
      <c r="H13" s="293">
        <v>212</v>
      </c>
      <c r="I13" s="292">
        <f>'1-Баланс'!H29+'1-Баланс'!H32</f>
        <v>3963</v>
      </c>
      <c r="J13" s="292">
        <f>'1-Баланс'!H30+'1-Баланс'!H33</f>
        <v>-6015</v>
      </c>
      <c r="K13" s="293"/>
      <c r="L13" s="292">
        <f>SUM(C13:K13)</f>
        <v>2944</v>
      </c>
      <c r="M13" s="294">
        <f>'1-Баланс'!H40</f>
        <v>328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1229</v>
      </c>
      <c r="D17" s="292">
        <f t="shared" ref="D17:M17" si="2">D13+D14</f>
        <v>0</v>
      </c>
      <c r="E17" s="292">
        <f t="shared" si="2"/>
        <v>3390</v>
      </c>
      <c r="F17" s="292">
        <f t="shared" si="2"/>
        <v>165</v>
      </c>
      <c r="G17" s="292">
        <f t="shared" si="2"/>
        <v>0</v>
      </c>
      <c r="H17" s="292">
        <f t="shared" si="2"/>
        <v>212</v>
      </c>
      <c r="I17" s="292">
        <f t="shared" si="2"/>
        <v>3963</v>
      </c>
      <c r="J17" s="292">
        <f t="shared" si="2"/>
        <v>-6015</v>
      </c>
      <c r="K17" s="292">
        <f t="shared" si="2"/>
        <v>0</v>
      </c>
      <c r="L17" s="292">
        <f t="shared" si="1"/>
        <v>2944</v>
      </c>
      <c r="M17" s="294">
        <f t="shared" si="2"/>
        <v>328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-353</v>
      </c>
      <c r="K18" s="293"/>
      <c r="L18" s="292">
        <f t="shared" si="1"/>
        <v>-353</v>
      </c>
      <c r="M18" s="340">
        <v>-20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1229</v>
      </c>
      <c r="D31" s="292">
        <f t="shared" ref="D31:M31" si="6">D19+D22+D23+D26+D30+D29+D17+D18</f>
        <v>0</v>
      </c>
      <c r="E31" s="292">
        <f t="shared" si="6"/>
        <v>3390</v>
      </c>
      <c r="F31" s="292">
        <f t="shared" si="6"/>
        <v>165</v>
      </c>
      <c r="G31" s="292">
        <f t="shared" si="6"/>
        <v>0</v>
      </c>
      <c r="H31" s="292">
        <f t="shared" si="6"/>
        <v>212</v>
      </c>
      <c r="I31" s="292">
        <f t="shared" si="6"/>
        <v>3963</v>
      </c>
      <c r="J31" s="292">
        <f t="shared" si="6"/>
        <v>-6368</v>
      </c>
      <c r="K31" s="292">
        <f t="shared" si="6"/>
        <v>0</v>
      </c>
      <c r="L31" s="292">
        <f t="shared" si="1"/>
        <v>2591</v>
      </c>
      <c r="M31" s="294">
        <f t="shared" si="6"/>
        <v>308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1229</v>
      </c>
      <c r="D34" s="295">
        <f t="shared" si="7"/>
        <v>0</v>
      </c>
      <c r="E34" s="295">
        <f t="shared" si="7"/>
        <v>3390</v>
      </c>
      <c r="F34" s="295">
        <f t="shared" si="7"/>
        <v>165</v>
      </c>
      <c r="G34" s="295">
        <f t="shared" si="7"/>
        <v>0</v>
      </c>
      <c r="H34" s="295">
        <f t="shared" si="7"/>
        <v>212</v>
      </c>
      <c r="I34" s="295">
        <f t="shared" si="7"/>
        <v>3963</v>
      </c>
      <c r="J34" s="295">
        <f t="shared" si="7"/>
        <v>-6368</v>
      </c>
      <c r="K34" s="295">
        <f t="shared" si="7"/>
        <v>0</v>
      </c>
      <c r="L34" s="295">
        <f t="shared" si="1"/>
        <v>2591</v>
      </c>
      <c r="M34" s="296">
        <f>M31+M32+M33</f>
        <v>308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7">
        <f>pdeReportingDate</f>
        <v>46164</v>
      </c>
      <c r="C38" s="397"/>
      <c r="D38" s="397"/>
      <c r="E38" s="397"/>
      <c r="F38" s="397"/>
      <c r="G38" s="397"/>
      <c r="H38" s="397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8" t="str">
        <f>authorName</f>
        <v>Емилия Милчева Маринова</v>
      </c>
      <c r="C40" s="398"/>
      <c r="D40" s="398"/>
      <c r="E40" s="398"/>
      <c r="F40" s="398"/>
      <c r="G40" s="398"/>
      <c r="H40" s="398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399"/>
      <c r="C42" s="399"/>
      <c r="D42" s="399"/>
      <c r="E42" s="399"/>
      <c r="F42" s="399"/>
      <c r="G42" s="399"/>
      <c r="H42" s="399"/>
    </row>
    <row r="43" spans="1:13">
      <c r="A43" s="389"/>
      <c r="B43" s="396" t="s">
        <v>637</v>
      </c>
      <c r="C43" s="396"/>
      <c r="D43" s="396"/>
      <c r="E43" s="396"/>
      <c r="F43" s="283"/>
      <c r="G43" s="33"/>
      <c r="H43" s="31"/>
    </row>
    <row r="44" spans="1:13">
      <c r="A44" s="389"/>
      <c r="B44" s="396" t="s">
        <v>637</v>
      </c>
      <c r="C44" s="396"/>
      <c r="D44" s="396"/>
      <c r="E44" s="396"/>
      <c r="F44" s="283"/>
      <c r="G44" s="33"/>
      <c r="H44" s="31"/>
    </row>
    <row r="45" spans="1:13">
      <c r="A45" s="389"/>
      <c r="B45" s="396" t="s">
        <v>637</v>
      </c>
      <c r="C45" s="396"/>
      <c r="D45" s="396"/>
      <c r="E45" s="396"/>
      <c r="F45" s="283"/>
      <c r="G45" s="33"/>
      <c r="H45" s="31"/>
    </row>
    <row r="46" spans="1:13">
      <c r="A46" s="389"/>
      <c r="B46" s="396" t="s">
        <v>637</v>
      </c>
      <c r="C46" s="396"/>
      <c r="D46" s="396"/>
      <c r="E46" s="396"/>
      <c r="F46" s="283"/>
      <c r="G46" s="33"/>
      <c r="H46" s="31"/>
    </row>
    <row r="47" spans="1:13">
      <c r="A47" s="389"/>
      <c r="B47" s="396"/>
      <c r="C47" s="396"/>
      <c r="D47" s="396"/>
      <c r="E47" s="396"/>
      <c r="F47" s="283"/>
      <c r="G47" s="33"/>
      <c r="H47" s="31"/>
    </row>
    <row r="48" spans="1:13">
      <c r="A48" s="389"/>
      <c r="B48" s="396"/>
      <c r="C48" s="396"/>
      <c r="D48" s="396"/>
      <c r="E48" s="396"/>
      <c r="F48" s="283"/>
      <c r="G48" s="33"/>
      <c r="H48" s="31"/>
    </row>
    <row r="49" spans="1:8">
      <c r="A49" s="389"/>
      <c r="B49" s="396"/>
      <c r="C49" s="396"/>
      <c r="D49" s="396"/>
      <c r="E49" s="396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9341</v>
      </c>
      <c r="D6" s="372">
        <f t="shared" ref="D6:D15" si="0">C6-E6</f>
        <v>0</v>
      </c>
      <c r="E6" s="371">
        <f>'1-Баланс'!G95</f>
        <v>9341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2591</v>
      </c>
      <c r="D7" s="372">
        <f t="shared" si="0"/>
        <v>1362</v>
      </c>
      <c r="E7" s="371">
        <f>'1-Баланс'!G18</f>
        <v>1229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-353</v>
      </c>
      <c r="D8" s="372">
        <f t="shared" si="0"/>
        <v>0</v>
      </c>
      <c r="E8" s="371">
        <f>ABS('2-Отчет за доходите'!C44)-ABS('2-Отчет за доходите'!G44)</f>
        <v>-353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150</v>
      </c>
      <c r="D9" s="372">
        <f t="shared" si="0"/>
        <v>0</v>
      </c>
      <c r="E9" s="371">
        <f>'3-Отчет за паричния поток'!C45</f>
        <v>150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139</v>
      </c>
      <c r="D10" s="372">
        <f t="shared" si="0"/>
        <v>0</v>
      </c>
      <c r="E10" s="371">
        <f>'3-Отчет за паричния поток'!C46</f>
        <v>139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2591</v>
      </c>
      <c r="D11" s="372">
        <f t="shared" si="0"/>
        <v>0</v>
      </c>
      <c r="E11" s="371">
        <f>'4-Отчет за собствения капитал'!L34</f>
        <v>2591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-0.26422155688622756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-0.13624083365495948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-5.4796647004036012E-2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-3.7790386468258219E-2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0.79437706725468582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0.85273159144893107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0.29018210609659539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5.5027711797307997E-2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5.5027711797307997E-2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0.18073593073593072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0.14302537201584412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0.60181343168895041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2.486298726360479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0.68964778931591919</v>
      </c>
    </row>
    <row r="21" spans="1:5" ht="31.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48</v>
      </c>
      <c r="E21" s="391"/>
    </row>
    <row r="22" spans="1:5" ht="63">
      <c r="A22" s="300">
        <v>16</v>
      </c>
      <c r="B22" s="298" t="s">
        <v>577</v>
      </c>
      <c r="C22" s="299" t="s">
        <v>578</v>
      </c>
      <c r="D22" s="349">
        <f>D21/'1-Баланс'!G37</f>
        <v>1.8525665766113468E-2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0.22553782095766828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19.821538461538463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БАЛКАНКАР-ЗАРЯ АД</v>
      </c>
      <c r="B3" s="70" t="str">
        <f t="shared" ref="B3:B34" si="1">pdeBulstat</f>
        <v>814191256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853</v>
      </c>
    </row>
    <row r="4" spans="1:14">
      <c r="A4" s="70" t="str">
        <f t="shared" si="0"/>
        <v>БАЛКАНКАР-ЗАРЯ АД</v>
      </c>
      <c r="B4" s="70" t="str">
        <f t="shared" si="1"/>
        <v>814191256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2684</v>
      </c>
    </row>
    <row r="5" spans="1:14">
      <c r="A5" s="70" t="str">
        <f t="shared" si="0"/>
        <v>БАЛКАНКАР-ЗАРЯ АД</v>
      </c>
      <c r="B5" s="70" t="str">
        <f t="shared" si="1"/>
        <v>814191256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2051</v>
      </c>
    </row>
    <row r="6" spans="1:14">
      <c r="A6" s="70" t="str">
        <f t="shared" si="0"/>
        <v>БАЛКАНКАР-ЗАРЯ АД</v>
      </c>
      <c r="B6" s="70" t="str">
        <f t="shared" si="1"/>
        <v>814191256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180</v>
      </c>
    </row>
    <row r="7" spans="1:14">
      <c r="A7" s="70" t="str">
        <f t="shared" si="0"/>
        <v>БАЛКАНКАР-ЗАРЯ АД</v>
      </c>
      <c r="B7" s="70" t="str">
        <f t="shared" si="1"/>
        <v>814191256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8</v>
      </c>
    </row>
    <row r="8" spans="1:14">
      <c r="A8" s="70" t="str">
        <f t="shared" si="0"/>
        <v>БАЛКАНКАР-ЗАРЯ АД</v>
      </c>
      <c r="B8" s="70" t="str">
        <f t="shared" si="1"/>
        <v>814191256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53</v>
      </c>
    </row>
    <row r="9" spans="1:14">
      <c r="A9" s="70" t="str">
        <f t="shared" si="0"/>
        <v>БАЛКАНКАР-ЗАРЯ АД</v>
      </c>
      <c r="B9" s="70" t="str">
        <f t="shared" si="1"/>
        <v>814191256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142</v>
      </c>
    </row>
    <row r="10" spans="1:14">
      <c r="A10" s="70" t="str">
        <f t="shared" si="0"/>
        <v>БАЛКАНКАР-ЗАРЯ АД</v>
      </c>
      <c r="B10" s="70" t="str">
        <f t="shared" si="1"/>
        <v>814191256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БАЛКАНКАР-ЗАРЯ АД</v>
      </c>
      <c r="B11" s="70" t="str">
        <f t="shared" si="1"/>
        <v>814191256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5971</v>
      </c>
    </row>
    <row r="12" spans="1:14">
      <c r="A12" s="70" t="str">
        <f t="shared" si="0"/>
        <v>БАЛКАНКАР-ЗАРЯ АД</v>
      </c>
      <c r="B12" s="70" t="str">
        <f t="shared" si="1"/>
        <v>814191256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0</v>
      </c>
    </row>
    <row r="13" spans="1:14">
      <c r="A13" s="70" t="str">
        <f t="shared" si="0"/>
        <v>БАЛКАНКАР-ЗАРЯ АД</v>
      </c>
      <c r="B13" s="70" t="str">
        <f t="shared" si="1"/>
        <v>814191256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БАЛКАНКАР-ЗАРЯ АД</v>
      </c>
      <c r="B14" s="70" t="str">
        <f t="shared" si="1"/>
        <v>814191256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БАЛКАНКАР-ЗАРЯ АД</v>
      </c>
      <c r="B15" s="70" t="str">
        <f t="shared" si="1"/>
        <v>814191256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БАЛКАНКАР-ЗАРЯ АД</v>
      </c>
      <c r="B16" s="70" t="str">
        <f t="shared" si="1"/>
        <v>814191256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БАЛКАНКАР-ЗАРЯ АД</v>
      </c>
      <c r="B17" s="70" t="str">
        <f t="shared" si="1"/>
        <v>814191256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БАЛКАНКАР-ЗАРЯ АД</v>
      </c>
      <c r="B18" s="70" t="str">
        <f t="shared" si="1"/>
        <v>814191256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БАЛКАНКАР-ЗАРЯ АД</v>
      </c>
      <c r="B19" s="70" t="str">
        <f t="shared" si="1"/>
        <v>814191256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1075</v>
      </c>
    </row>
    <row r="20" spans="1:8">
      <c r="A20" s="70" t="str">
        <f t="shared" si="0"/>
        <v>БАЛКАНКАР-ЗАРЯ АД</v>
      </c>
      <c r="B20" s="70" t="str">
        <f t="shared" si="1"/>
        <v>814191256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БАЛКАНКАР-ЗАРЯ АД</v>
      </c>
      <c r="B21" s="70" t="str">
        <f t="shared" si="1"/>
        <v>814191256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1075</v>
      </c>
    </row>
    <row r="22" spans="1:8">
      <c r="A22" s="70" t="str">
        <f t="shared" si="0"/>
        <v>БАЛКАНКАР-ЗАРЯ АД</v>
      </c>
      <c r="B22" s="70" t="str">
        <f t="shared" si="1"/>
        <v>814191256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БАЛКАНКАР-ЗАРЯ АД</v>
      </c>
      <c r="B23" s="70" t="str">
        <f t="shared" si="1"/>
        <v>814191256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БАЛКАНКАР-ЗАРЯ АД</v>
      </c>
      <c r="B24" s="70" t="str">
        <f t="shared" si="1"/>
        <v>814191256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БАЛКАНКАР-ЗАРЯ АД</v>
      </c>
      <c r="B25" s="70" t="str">
        <f t="shared" si="1"/>
        <v>814191256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БАЛКАНКАР-ЗАРЯ АД</v>
      </c>
      <c r="B26" s="70" t="str">
        <f t="shared" si="1"/>
        <v>814191256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БАЛКАНКАР-ЗАРЯ АД</v>
      </c>
      <c r="B27" s="70" t="str">
        <f t="shared" si="1"/>
        <v>814191256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БАЛКАНКАР-ЗАРЯ АД</v>
      </c>
      <c r="B28" s="70" t="str">
        <f t="shared" si="1"/>
        <v>814191256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БАЛКАНКАР-ЗАРЯ АД</v>
      </c>
      <c r="B29" s="70" t="str">
        <f t="shared" si="1"/>
        <v>814191256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БАЛКАНКАР-ЗАРЯ АД</v>
      </c>
      <c r="B30" s="70" t="str">
        <f t="shared" si="1"/>
        <v>814191256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БАЛКАНКАР-ЗАРЯ АД</v>
      </c>
      <c r="B31" s="70" t="str">
        <f t="shared" si="1"/>
        <v>814191256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БАЛКАНКАР-ЗАРЯ АД</v>
      </c>
      <c r="B32" s="70" t="str">
        <f t="shared" si="1"/>
        <v>814191256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БАЛКАНКАР-ЗАРЯ АД</v>
      </c>
      <c r="B33" s="70" t="str">
        <f t="shared" si="1"/>
        <v>814191256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БАЛКАНКАР-ЗАРЯ АД</v>
      </c>
      <c r="B34" s="70" t="str">
        <f t="shared" si="1"/>
        <v>814191256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БАЛКАНКАР-ЗАРЯ АД</v>
      </c>
      <c r="B35" s="70" t="str">
        <f t="shared" ref="B35:B66" si="4">pdeBulstat</f>
        <v>814191256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БАЛКАНКАР-ЗАРЯ АД</v>
      </c>
      <c r="B36" s="70" t="str">
        <f t="shared" si="4"/>
        <v>814191256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БАЛКАНКАР-ЗАРЯ АД</v>
      </c>
      <c r="B37" s="70" t="str">
        <f t="shared" si="4"/>
        <v>814191256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БАЛКАНКАР-ЗАРЯ АД</v>
      </c>
      <c r="B38" s="70" t="str">
        <f t="shared" si="4"/>
        <v>814191256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БАЛКАНКАР-ЗАРЯ АД</v>
      </c>
      <c r="B39" s="70" t="str">
        <f t="shared" si="4"/>
        <v>814191256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БАЛКАНКАР-ЗАРЯ АД</v>
      </c>
      <c r="B40" s="70" t="str">
        <f t="shared" si="4"/>
        <v>814191256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141</v>
      </c>
    </row>
    <row r="41" spans="1:8">
      <c r="A41" s="70" t="str">
        <f t="shared" si="3"/>
        <v>БАЛКАНКАР-ЗАРЯ АД</v>
      </c>
      <c r="B41" s="70" t="str">
        <f t="shared" si="4"/>
        <v>814191256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7187</v>
      </c>
    </row>
    <row r="42" spans="1:8">
      <c r="A42" s="70" t="str">
        <f t="shared" si="3"/>
        <v>БАЛКАНКАР-ЗАРЯ АД</v>
      </c>
      <c r="B42" s="70" t="str">
        <f t="shared" si="4"/>
        <v>814191256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711</v>
      </c>
    </row>
    <row r="43" spans="1:8">
      <c r="A43" s="70" t="str">
        <f t="shared" si="3"/>
        <v>БАЛКАНКАР-ЗАРЯ АД</v>
      </c>
      <c r="B43" s="70" t="str">
        <f t="shared" si="4"/>
        <v>814191256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БАЛКАНКАР-ЗАРЯ АД</v>
      </c>
      <c r="B44" s="70" t="str">
        <f t="shared" si="4"/>
        <v>814191256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190</v>
      </c>
    </row>
    <row r="45" spans="1:8">
      <c r="A45" s="70" t="str">
        <f t="shared" si="3"/>
        <v>БАЛКАНКАР-ЗАРЯ АД</v>
      </c>
      <c r="B45" s="70" t="str">
        <f t="shared" si="4"/>
        <v>814191256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520</v>
      </c>
    </row>
    <row r="46" spans="1:8">
      <c r="A46" s="70" t="str">
        <f t="shared" si="3"/>
        <v>БАЛКАНКАР-ЗАРЯ АД</v>
      </c>
      <c r="B46" s="70" t="str">
        <f t="shared" si="4"/>
        <v>814191256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БАЛКАНКАР-ЗАРЯ АД</v>
      </c>
      <c r="B47" s="70" t="str">
        <f t="shared" si="4"/>
        <v>814191256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БАЛКАНКАР-ЗАРЯ АД</v>
      </c>
      <c r="B48" s="70" t="str">
        <f t="shared" si="4"/>
        <v>814191256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1421</v>
      </c>
    </row>
    <row r="49" spans="1:8">
      <c r="A49" s="70" t="str">
        <f t="shared" si="3"/>
        <v>БАЛКАНКАР-ЗАРЯ АД</v>
      </c>
      <c r="B49" s="70" t="str">
        <f t="shared" si="4"/>
        <v>814191256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303</v>
      </c>
    </row>
    <row r="50" spans="1:8">
      <c r="A50" s="70" t="str">
        <f t="shared" si="3"/>
        <v>БАЛКАНКАР-ЗАРЯ АД</v>
      </c>
      <c r="B50" s="70" t="str">
        <f t="shared" si="4"/>
        <v>814191256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58</v>
      </c>
    </row>
    <row r="51" spans="1:8">
      <c r="A51" s="70" t="str">
        <f t="shared" si="3"/>
        <v>БАЛКАНКАР-ЗАРЯ АД</v>
      </c>
      <c r="B51" s="70" t="str">
        <f t="shared" si="4"/>
        <v>814191256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БАЛКАНКАР-ЗАРЯ АД</v>
      </c>
      <c r="B52" s="70" t="str">
        <f t="shared" si="4"/>
        <v>814191256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БАЛКАНКАР-ЗАРЯ АД</v>
      </c>
      <c r="B53" s="70" t="str">
        <f t="shared" si="4"/>
        <v>814191256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БАЛКАНКАР-ЗАРЯ АД</v>
      </c>
      <c r="B54" s="70" t="str">
        <f t="shared" si="4"/>
        <v>814191256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109</v>
      </c>
    </row>
    <row r="55" spans="1:8">
      <c r="A55" s="70" t="str">
        <f t="shared" si="3"/>
        <v>БАЛКАНКАР-ЗАРЯ АД</v>
      </c>
      <c r="B55" s="70" t="str">
        <f t="shared" si="4"/>
        <v>814191256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БАЛКАНКАР-ЗАРЯ АД</v>
      </c>
      <c r="B56" s="70" t="str">
        <f t="shared" si="4"/>
        <v>814191256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124</v>
      </c>
    </row>
    <row r="57" spans="1:8">
      <c r="A57" s="70" t="str">
        <f t="shared" si="3"/>
        <v>БАЛКАНКАР-ЗАРЯ АД</v>
      </c>
      <c r="B57" s="70" t="str">
        <f t="shared" si="4"/>
        <v>814191256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594</v>
      </c>
    </row>
    <row r="58" spans="1:8">
      <c r="A58" s="70" t="str">
        <f t="shared" si="3"/>
        <v>БАЛКАНКАР-ЗАРЯ АД</v>
      </c>
      <c r="B58" s="70" t="str">
        <f t="shared" si="4"/>
        <v>814191256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БАЛКАНКАР-ЗАРЯ АД</v>
      </c>
      <c r="B59" s="70" t="str">
        <f t="shared" si="4"/>
        <v>814191256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БАЛКАНКАР-ЗАРЯ АД</v>
      </c>
      <c r="B60" s="70" t="str">
        <f t="shared" si="4"/>
        <v>814191256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БАЛКАНКАР-ЗАРЯ АД</v>
      </c>
      <c r="B61" s="70" t="str">
        <f t="shared" si="4"/>
        <v>814191256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БАЛКАНКАР-ЗАРЯ АД</v>
      </c>
      <c r="B62" s="70" t="str">
        <f t="shared" si="4"/>
        <v>814191256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БАЛКАНКАР-ЗАРЯ АД</v>
      </c>
      <c r="B63" s="70" t="str">
        <f t="shared" si="4"/>
        <v>814191256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БАЛКАНКАР-ЗАРЯ АД</v>
      </c>
      <c r="B64" s="70" t="str">
        <f t="shared" si="4"/>
        <v>814191256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БАЛКАНКАР-ЗАРЯ АД</v>
      </c>
      <c r="B65" s="70" t="str">
        <f t="shared" si="4"/>
        <v>814191256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2</v>
      </c>
    </row>
    <row r="66" spans="1:8">
      <c r="A66" s="70" t="str">
        <f t="shared" si="3"/>
        <v>БАЛКАНКАР-ЗАРЯ АД</v>
      </c>
      <c r="B66" s="70" t="str">
        <f t="shared" si="4"/>
        <v>814191256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137</v>
      </c>
    </row>
    <row r="67" spans="1:8">
      <c r="A67" s="70" t="str">
        <f t="shared" ref="A67:A98" si="6">pdeName</f>
        <v>БАЛКАНКАР-ЗАРЯ АД</v>
      </c>
      <c r="B67" s="70" t="str">
        <f t="shared" ref="B67:B98" si="7">pdeBulstat</f>
        <v>814191256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БАЛКАНКАР-ЗАРЯ АД</v>
      </c>
      <c r="B68" s="70" t="str">
        <f t="shared" si="7"/>
        <v>814191256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БАЛКАНКАР-ЗАРЯ АД</v>
      </c>
      <c r="B69" s="70" t="str">
        <f t="shared" si="7"/>
        <v>814191256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139</v>
      </c>
    </row>
    <row r="70" spans="1:8">
      <c r="A70" s="70" t="str">
        <f t="shared" si="6"/>
        <v>БАЛКАНКАР-ЗАРЯ АД</v>
      </c>
      <c r="B70" s="70" t="str">
        <f t="shared" si="7"/>
        <v>814191256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БАЛКАНКАР-ЗАРЯ АД</v>
      </c>
      <c r="B71" s="70" t="str">
        <f t="shared" si="7"/>
        <v>814191256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2154</v>
      </c>
    </row>
    <row r="72" spans="1:8">
      <c r="A72" s="70" t="str">
        <f t="shared" si="6"/>
        <v>БАЛКАНКАР-ЗАРЯ АД</v>
      </c>
      <c r="B72" s="70" t="str">
        <f t="shared" si="7"/>
        <v>814191256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9341</v>
      </c>
    </row>
    <row r="73" spans="1:8">
      <c r="A73" s="70" t="str">
        <f t="shared" si="6"/>
        <v>БАЛКАНКАР-ЗАРЯ АД</v>
      </c>
      <c r="B73" s="70" t="str">
        <f t="shared" si="7"/>
        <v>814191256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1229</v>
      </c>
    </row>
    <row r="74" spans="1:8">
      <c r="A74" s="70" t="str">
        <f t="shared" si="6"/>
        <v>БАЛКАНКАР-ЗАРЯ АД</v>
      </c>
      <c r="B74" s="70" t="str">
        <f t="shared" si="7"/>
        <v>814191256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1229</v>
      </c>
    </row>
    <row r="75" spans="1:8">
      <c r="A75" s="70" t="str">
        <f t="shared" si="6"/>
        <v>БАЛКАНКАР-ЗАРЯ АД</v>
      </c>
      <c r="B75" s="70" t="str">
        <f t="shared" si="7"/>
        <v>814191256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БАЛКАНКАР-ЗАРЯ АД</v>
      </c>
      <c r="B76" s="70" t="str">
        <f t="shared" si="7"/>
        <v>814191256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БАЛКАНКАР-ЗАРЯ АД</v>
      </c>
      <c r="B77" s="70" t="str">
        <f t="shared" si="7"/>
        <v>814191256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БАЛКАНКАР-ЗАРЯ АД</v>
      </c>
      <c r="B78" s="70" t="str">
        <f t="shared" si="7"/>
        <v>814191256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БАЛКАНКАР-ЗАРЯ АД</v>
      </c>
      <c r="B79" s="70" t="str">
        <f t="shared" si="7"/>
        <v>814191256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1229</v>
      </c>
    </row>
    <row r="80" spans="1:8">
      <c r="A80" s="70" t="str">
        <f t="shared" si="6"/>
        <v>БАЛКАНКАР-ЗАРЯ АД</v>
      </c>
      <c r="B80" s="70" t="str">
        <f t="shared" si="7"/>
        <v>814191256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БАЛКАНКАР-ЗАРЯ АД</v>
      </c>
      <c r="B81" s="70" t="str">
        <f t="shared" si="7"/>
        <v>814191256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3390</v>
      </c>
    </row>
    <row r="82" spans="1:8">
      <c r="A82" s="70" t="str">
        <f t="shared" si="6"/>
        <v>БАЛКАНКАР-ЗАРЯ АД</v>
      </c>
      <c r="B82" s="70" t="str">
        <f t="shared" si="7"/>
        <v>814191256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377</v>
      </c>
    </row>
    <row r="83" spans="1:8">
      <c r="A83" s="70" t="str">
        <f t="shared" si="6"/>
        <v>БАЛКАНКАР-ЗАРЯ АД</v>
      </c>
      <c r="B83" s="70" t="str">
        <f t="shared" si="7"/>
        <v>814191256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165</v>
      </c>
    </row>
    <row r="84" spans="1:8">
      <c r="A84" s="70" t="str">
        <f t="shared" si="6"/>
        <v>БАЛКАНКАР-ЗАРЯ АД</v>
      </c>
      <c r="B84" s="70" t="str">
        <f t="shared" si="7"/>
        <v>814191256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БАЛКАНКАР-ЗАРЯ АД</v>
      </c>
      <c r="B85" s="70" t="str">
        <f t="shared" si="7"/>
        <v>814191256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212</v>
      </c>
    </row>
    <row r="86" spans="1:8">
      <c r="A86" s="70" t="str">
        <f t="shared" si="6"/>
        <v>БАЛКАНКАР-ЗАРЯ АД</v>
      </c>
      <c r="B86" s="70" t="str">
        <f t="shared" si="7"/>
        <v>814191256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3767</v>
      </c>
    </row>
    <row r="87" spans="1:8">
      <c r="A87" s="70" t="str">
        <f t="shared" si="6"/>
        <v>БАЛКАНКАР-ЗАРЯ АД</v>
      </c>
      <c r="B87" s="70" t="str">
        <f t="shared" si="7"/>
        <v>814191256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-2052</v>
      </c>
    </row>
    <row r="88" spans="1:8">
      <c r="A88" s="70" t="str">
        <f t="shared" si="6"/>
        <v>БАЛКАНКАР-ЗАРЯ АД</v>
      </c>
      <c r="B88" s="70" t="str">
        <f t="shared" si="7"/>
        <v>814191256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3963</v>
      </c>
    </row>
    <row r="89" spans="1:8">
      <c r="A89" s="70" t="str">
        <f t="shared" si="6"/>
        <v>БАЛКАНКАР-ЗАРЯ АД</v>
      </c>
      <c r="B89" s="70" t="str">
        <f t="shared" si="7"/>
        <v>814191256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-6015</v>
      </c>
    </row>
    <row r="90" spans="1:8">
      <c r="A90" s="70" t="str">
        <f t="shared" si="6"/>
        <v>БАЛКАНКАР-ЗАРЯ АД</v>
      </c>
      <c r="B90" s="70" t="str">
        <f t="shared" si="7"/>
        <v>814191256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БАЛКАНКАР-ЗАРЯ АД</v>
      </c>
      <c r="B91" s="70" t="str">
        <f t="shared" si="7"/>
        <v>814191256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БАЛКАНКАР-ЗАРЯ АД</v>
      </c>
      <c r="B92" s="70" t="str">
        <f t="shared" si="7"/>
        <v>814191256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-353</v>
      </c>
    </row>
    <row r="93" spans="1:8">
      <c r="A93" s="70" t="str">
        <f t="shared" si="6"/>
        <v>БАЛКАНКАР-ЗАРЯ АД</v>
      </c>
      <c r="B93" s="70" t="str">
        <f t="shared" si="7"/>
        <v>814191256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-2405</v>
      </c>
    </row>
    <row r="94" spans="1:8">
      <c r="A94" s="70" t="str">
        <f t="shared" si="6"/>
        <v>БАЛКАНКАР-ЗАРЯ АД</v>
      </c>
      <c r="B94" s="70" t="str">
        <f t="shared" si="7"/>
        <v>814191256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2591</v>
      </c>
    </row>
    <row r="95" spans="1:8">
      <c r="A95" s="70" t="str">
        <f t="shared" si="6"/>
        <v>БАЛКАНКАР-ЗАРЯ АД</v>
      </c>
      <c r="B95" s="70" t="str">
        <f t="shared" si="7"/>
        <v>814191256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308</v>
      </c>
    </row>
    <row r="96" spans="1:8">
      <c r="A96" s="70" t="str">
        <f t="shared" si="6"/>
        <v>БАЛКАНКАР-ЗАРЯ АД</v>
      </c>
      <c r="B96" s="70" t="str">
        <f t="shared" si="7"/>
        <v>814191256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БАЛКАНКАР-ЗАРЯ АД</v>
      </c>
      <c r="B97" s="70" t="str">
        <f t="shared" si="7"/>
        <v>814191256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1190</v>
      </c>
    </row>
    <row r="98" spans="1:8">
      <c r="A98" s="70" t="str">
        <f t="shared" si="6"/>
        <v>БАЛКАНКАР-ЗАРЯ АД</v>
      </c>
      <c r="B98" s="70" t="str">
        <f t="shared" si="7"/>
        <v>814191256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БАЛКАНКАР-ЗАРЯ АД</v>
      </c>
      <c r="B99" s="70" t="str">
        <f t="shared" ref="B99:B125" si="10">pdeBulstat</f>
        <v>814191256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БАЛКАНКАР-ЗАРЯ АД</v>
      </c>
      <c r="B100" s="70" t="str">
        <f t="shared" si="10"/>
        <v>814191256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2123</v>
      </c>
    </row>
    <row r="101" spans="1:8">
      <c r="A101" s="70" t="str">
        <f t="shared" si="9"/>
        <v>БАЛКАНКАР-ЗАРЯ АД</v>
      </c>
      <c r="B101" s="70" t="str">
        <f t="shared" si="10"/>
        <v>814191256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БАЛКАНКАР-ЗАРЯ АД</v>
      </c>
      <c r="B102" s="70" t="str">
        <f t="shared" si="10"/>
        <v>814191256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3313</v>
      </c>
    </row>
    <row r="103" spans="1:8">
      <c r="A103" s="70" t="str">
        <f t="shared" si="9"/>
        <v>БАЛКАНКАР-ЗАРЯ АД</v>
      </c>
      <c r="B103" s="70" t="str">
        <f t="shared" si="10"/>
        <v>814191256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БАЛКАНКАР-ЗАРЯ АД</v>
      </c>
      <c r="B104" s="70" t="str">
        <f t="shared" si="10"/>
        <v>814191256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БАЛКАНКАР-ЗАРЯ АД</v>
      </c>
      <c r="B105" s="70" t="str">
        <f t="shared" si="10"/>
        <v>814191256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БАЛКАНКАР-ЗАРЯ АД</v>
      </c>
      <c r="B106" s="70" t="str">
        <f t="shared" si="10"/>
        <v>814191256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603</v>
      </c>
    </row>
    <row r="107" spans="1:8">
      <c r="A107" s="70" t="str">
        <f t="shared" si="9"/>
        <v>БАЛКАНКАР-ЗАРЯ АД</v>
      </c>
      <c r="B107" s="70" t="str">
        <f t="shared" si="10"/>
        <v>814191256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3916</v>
      </c>
    </row>
    <row r="108" spans="1:8">
      <c r="A108" s="70" t="str">
        <f t="shared" si="9"/>
        <v>БАЛКАНКАР-ЗАРЯ АД</v>
      </c>
      <c r="B108" s="70" t="str">
        <f t="shared" si="10"/>
        <v>814191256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495</v>
      </c>
    </row>
    <row r="109" spans="1:8">
      <c r="A109" s="70" t="str">
        <f t="shared" si="9"/>
        <v>БАЛКАНКАР-ЗАРЯ АД</v>
      </c>
      <c r="B109" s="70" t="str">
        <f t="shared" si="10"/>
        <v>814191256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196</v>
      </c>
    </row>
    <row r="110" spans="1:8">
      <c r="A110" s="70" t="str">
        <f t="shared" si="9"/>
        <v>БАЛКАНКАР-ЗАРЯ АД</v>
      </c>
      <c r="B110" s="70" t="str">
        <f t="shared" si="10"/>
        <v>814191256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1559</v>
      </c>
    </row>
    <row r="111" spans="1:8">
      <c r="A111" s="70" t="str">
        <f t="shared" si="9"/>
        <v>БАЛКАНКАР-ЗАРЯ АД</v>
      </c>
      <c r="B111" s="70" t="str">
        <f t="shared" si="10"/>
        <v>814191256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287</v>
      </c>
    </row>
    <row r="112" spans="1:8">
      <c r="A112" s="70" t="str">
        <f t="shared" si="9"/>
        <v>БАЛКАНКАР-ЗАРЯ АД</v>
      </c>
      <c r="B112" s="70" t="str">
        <f t="shared" si="10"/>
        <v>814191256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БАЛКАНКАР-ЗАРЯ АД</v>
      </c>
      <c r="B113" s="70" t="str">
        <f t="shared" si="10"/>
        <v>814191256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855</v>
      </c>
    </row>
    <row r="114" spans="1:8">
      <c r="A114" s="70" t="str">
        <f t="shared" si="9"/>
        <v>БАЛКАНКАР-ЗАРЯ АД</v>
      </c>
      <c r="B114" s="70" t="str">
        <f t="shared" si="10"/>
        <v>814191256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БАЛКАНКАР-ЗАРЯ АД</v>
      </c>
      <c r="B115" s="70" t="str">
        <f t="shared" si="10"/>
        <v>814191256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311</v>
      </c>
    </row>
    <row r="116" spans="1:8">
      <c r="A116" s="70" t="str">
        <f t="shared" si="9"/>
        <v>БАЛКАНКАР-ЗАРЯ АД</v>
      </c>
      <c r="B116" s="70" t="str">
        <f t="shared" si="10"/>
        <v>814191256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63</v>
      </c>
    </row>
    <row r="117" spans="1:8">
      <c r="A117" s="70" t="str">
        <f t="shared" si="9"/>
        <v>БАЛКАНКАР-ЗАРЯ АД</v>
      </c>
      <c r="B117" s="70" t="str">
        <f t="shared" si="10"/>
        <v>814191256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43</v>
      </c>
    </row>
    <row r="118" spans="1:8">
      <c r="A118" s="70" t="str">
        <f t="shared" si="9"/>
        <v>БАЛКАНКАР-ЗАРЯ АД</v>
      </c>
      <c r="B118" s="70" t="str">
        <f t="shared" si="10"/>
        <v>814191256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276</v>
      </c>
    </row>
    <row r="119" spans="1:8">
      <c r="A119" s="70" t="str">
        <f t="shared" si="9"/>
        <v>БАЛКАНКАР-ЗАРЯ АД</v>
      </c>
      <c r="B119" s="70" t="str">
        <f t="shared" si="10"/>
        <v>814191256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БАЛКАНКАР-ЗАРЯ АД</v>
      </c>
      <c r="B120" s="70" t="str">
        <f t="shared" si="10"/>
        <v>814191256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2526</v>
      </c>
    </row>
    <row r="121" spans="1:8">
      <c r="A121" s="70" t="str">
        <f t="shared" si="9"/>
        <v>БАЛКАНКАР-ЗАРЯ АД</v>
      </c>
      <c r="B121" s="70" t="str">
        <f t="shared" si="10"/>
        <v>814191256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БАЛКАНКАР-ЗАРЯ АД</v>
      </c>
      <c r="B122" s="70" t="str">
        <f t="shared" si="10"/>
        <v>814191256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БАЛКАНКАР-ЗАРЯ АД</v>
      </c>
      <c r="B123" s="70" t="str">
        <f t="shared" si="10"/>
        <v>814191256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БАЛКАНКАР-ЗАРЯ АД</v>
      </c>
      <c r="B124" s="70" t="str">
        <f t="shared" si="10"/>
        <v>814191256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2526</v>
      </c>
    </row>
    <row r="125" spans="1:8">
      <c r="A125" s="70" t="str">
        <f t="shared" si="9"/>
        <v>БАЛКАНКАР-ЗАРЯ АД</v>
      </c>
      <c r="B125" s="70" t="str">
        <f t="shared" si="10"/>
        <v>814191256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9341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БАЛКАНКАР-ЗАРЯ АД</v>
      </c>
      <c r="B127" s="70" t="str">
        <f t="shared" ref="B127:B158" si="13">pdeBulstat</f>
        <v>814191256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555</v>
      </c>
    </row>
    <row r="128" spans="1:8">
      <c r="A128" s="70" t="str">
        <f t="shared" si="12"/>
        <v>БАЛКАНКАР-ЗАРЯ АД</v>
      </c>
      <c r="B128" s="70" t="str">
        <f t="shared" si="13"/>
        <v>814191256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86</v>
      </c>
    </row>
    <row r="129" spans="1:8">
      <c r="A129" s="70" t="str">
        <f t="shared" si="12"/>
        <v>БАЛКАНКАР-ЗАРЯ АД</v>
      </c>
      <c r="B129" s="70" t="str">
        <f t="shared" si="13"/>
        <v>814191256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277</v>
      </c>
    </row>
    <row r="130" spans="1:8">
      <c r="A130" s="70" t="str">
        <f t="shared" si="12"/>
        <v>БАЛКАНКАР-ЗАРЯ АД</v>
      </c>
      <c r="B130" s="70" t="str">
        <f t="shared" si="13"/>
        <v>814191256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586</v>
      </c>
    </row>
    <row r="131" spans="1:8">
      <c r="A131" s="70" t="str">
        <f t="shared" si="12"/>
        <v>БАЛКАНКАР-ЗАРЯ АД</v>
      </c>
      <c r="B131" s="70" t="str">
        <f t="shared" si="13"/>
        <v>814191256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101</v>
      </c>
    </row>
    <row r="132" spans="1:8">
      <c r="A132" s="70" t="str">
        <f t="shared" si="12"/>
        <v>БАЛКАНКАР-ЗАРЯ АД</v>
      </c>
      <c r="B132" s="70" t="str">
        <f t="shared" si="13"/>
        <v>814191256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4</v>
      </c>
    </row>
    <row r="133" spans="1:8">
      <c r="A133" s="70" t="str">
        <f t="shared" si="12"/>
        <v>БАЛКАНКАР-ЗАРЯ АД</v>
      </c>
      <c r="B133" s="70" t="str">
        <f t="shared" si="13"/>
        <v>814191256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103</v>
      </c>
    </row>
    <row r="134" spans="1:8">
      <c r="A134" s="70" t="str">
        <f t="shared" si="12"/>
        <v>БАЛКАНКАР-ЗАРЯ АД</v>
      </c>
      <c r="B134" s="70" t="str">
        <f t="shared" si="13"/>
        <v>814191256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50</v>
      </c>
    </row>
    <row r="135" spans="1:8">
      <c r="A135" s="70" t="str">
        <f t="shared" si="12"/>
        <v>БАЛКАНКАР-ЗАРЯ АД</v>
      </c>
      <c r="B135" s="70" t="str">
        <f t="shared" si="13"/>
        <v>814191256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БАЛКАНКАР-ЗАРЯ АД</v>
      </c>
      <c r="B136" s="70" t="str">
        <f t="shared" si="13"/>
        <v>814191256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БАЛКАНКАР-ЗАРЯ АД</v>
      </c>
      <c r="B137" s="70" t="str">
        <f t="shared" si="13"/>
        <v>814191256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1762</v>
      </c>
    </row>
    <row r="138" spans="1:8">
      <c r="A138" s="70" t="str">
        <f t="shared" si="12"/>
        <v>БАЛКАНКАР-ЗАРЯ АД</v>
      </c>
      <c r="B138" s="70" t="str">
        <f t="shared" si="13"/>
        <v>814191256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48</v>
      </c>
    </row>
    <row r="139" spans="1:8">
      <c r="A139" s="70" t="str">
        <f t="shared" si="12"/>
        <v>БАЛКАНКАР-ЗАРЯ АД</v>
      </c>
      <c r="B139" s="70" t="str">
        <f t="shared" si="13"/>
        <v>814191256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БАЛКАНКАР-ЗАРЯ АД</v>
      </c>
      <c r="B140" s="70" t="str">
        <f t="shared" si="13"/>
        <v>814191256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БАЛКАНКАР-ЗАРЯ АД</v>
      </c>
      <c r="B141" s="70" t="str">
        <f t="shared" si="13"/>
        <v>814191256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4</v>
      </c>
    </row>
    <row r="142" spans="1:8">
      <c r="A142" s="70" t="str">
        <f t="shared" si="12"/>
        <v>БАЛКАНКАР-ЗАРЯ АД</v>
      </c>
      <c r="B142" s="70" t="str">
        <f t="shared" si="13"/>
        <v>814191256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52</v>
      </c>
    </row>
    <row r="143" spans="1:8">
      <c r="A143" s="70" t="str">
        <f t="shared" si="12"/>
        <v>БАЛКАНКАР-ЗАРЯ АД</v>
      </c>
      <c r="B143" s="70" t="str">
        <f t="shared" si="13"/>
        <v>814191256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1814</v>
      </c>
    </row>
    <row r="144" spans="1:8">
      <c r="A144" s="70" t="str">
        <f t="shared" si="12"/>
        <v>БАЛКАНКАР-ЗАРЯ АД</v>
      </c>
      <c r="B144" s="70" t="str">
        <f t="shared" si="13"/>
        <v>814191256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БАЛКАНКАР-ЗАРЯ АД</v>
      </c>
      <c r="B145" s="70" t="str">
        <f t="shared" si="13"/>
        <v>814191256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БАЛКАНКАР-ЗАРЯ АД</v>
      </c>
      <c r="B146" s="70" t="str">
        <f t="shared" si="13"/>
        <v>814191256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БАЛКАНКАР-ЗАРЯ АД</v>
      </c>
      <c r="B147" s="70" t="str">
        <f t="shared" si="13"/>
        <v>814191256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1814</v>
      </c>
    </row>
    <row r="148" spans="1:8">
      <c r="A148" s="70" t="str">
        <f t="shared" si="12"/>
        <v>БАЛКАНКАР-ЗАРЯ АД</v>
      </c>
      <c r="B148" s="70" t="str">
        <f t="shared" si="13"/>
        <v>814191256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БАЛКАНКАР-ЗАРЯ АД</v>
      </c>
      <c r="B149" s="70" t="str">
        <f t="shared" si="13"/>
        <v>814191256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БАЛКАНКАР-ЗАРЯ АД</v>
      </c>
      <c r="B150" s="70" t="str">
        <f t="shared" si="13"/>
        <v>814191256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БАЛКАНКАР-ЗАРЯ АД</v>
      </c>
      <c r="B151" s="70" t="str">
        <f t="shared" si="13"/>
        <v>814191256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БАЛКАНКАР-ЗАРЯ АД</v>
      </c>
      <c r="B152" s="70" t="str">
        <f t="shared" si="13"/>
        <v>814191256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БАЛКАНКАР-ЗАРЯ АД</v>
      </c>
      <c r="B153" s="70" t="str">
        <f t="shared" si="13"/>
        <v>814191256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БАЛКАНКАР-ЗАРЯ АД</v>
      </c>
      <c r="B154" s="70" t="str">
        <f t="shared" si="13"/>
        <v>814191256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БАЛКАНКАР-ЗАРЯ АД</v>
      </c>
      <c r="B155" s="70" t="str">
        <f t="shared" si="13"/>
        <v>814191256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БАЛКАНКАР-ЗАРЯ АД</v>
      </c>
      <c r="B156" s="70" t="str">
        <f t="shared" si="13"/>
        <v>814191256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1814</v>
      </c>
    </row>
    <row r="157" spans="1:8">
      <c r="A157" s="70" t="str">
        <f t="shared" si="12"/>
        <v>БАЛКАНКАР-ЗАРЯ АД</v>
      </c>
      <c r="B157" s="70" t="str">
        <f t="shared" si="13"/>
        <v>814191256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1298</v>
      </c>
    </row>
    <row r="158" spans="1:8">
      <c r="A158" s="70" t="str">
        <f t="shared" si="12"/>
        <v>БАЛКАНКАР-ЗАРЯ АД</v>
      </c>
      <c r="B158" s="70" t="str">
        <f t="shared" si="13"/>
        <v>814191256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БАЛКАНКАР-ЗАРЯ АД</v>
      </c>
      <c r="B159" s="70" t="str">
        <f t="shared" ref="B159:B179" si="16">pdeBulstat</f>
        <v>814191256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7</v>
      </c>
    </row>
    <row r="160" spans="1:8">
      <c r="A160" s="70" t="str">
        <f t="shared" si="15"/>
        <v>БАЛКАНКАР-ЗАРЯ АД</v>
      </c>
      <c r="B160" s="70" t="str">
        <f t="shared" si="16"/>
        <v>814191256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31</v>
      </c>
    </row>
    <row r="161" spans="1:8">
      <c r="A161" s="70" t="str">
        <f t="shared" si="15"/>
        <v>БАЛКАНКАР-ЗАРЯ АД</v>
      </c>
      <c r="B161" s="70" t="str">
        <f t="shared" si="16"/>
        <v>814191256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1336</v>
      </c>
    </row>
    <row r="162" spans="1:8">
      <c r="A162" s="70" t="str">
        <f t="shared" si="15"/>
        <v>БАЛКАНКАР-ЗАРЯ АД</v>
      </c>
      <c r="B162" s="70" t="str">
        <f t="shared" si="16"/>
        <v>814191256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101</v>
      </c>
    </row>
    <row r="163" spans="1:8">
      <c r="A163" s="70" t="str">
        <f t="shared" si="15"/>
        <v>БАЛКАНКАР-ЗАРЯ АД</v>
      </c>
      <c r="B163" s="70" t="str">
        <f t="shared" si="16"/>
        <v>814191256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БАЛКАНКАР-ЗАРЯ АД</v>
      </c>
      <c r="B164" s="70" t="str">
        <f t="shared" si="16"/>
        <v>814191256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4</v>
      </c>
    </row>
    <row r="165" spans="1:8">
      <c r="A165" s="70" t="str">
        <f t="shared" si="15"/>
        <v>БАЛКАНКАР-ЗАРЯ АД</v>
      </c>
      <c r="B165" s="70" t="str">
        <f t="shared" si="16"/>
        <v>814191256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БАЛКАНКАР-ЗАРЯ АД</v>
      </c>
      <c r="B166" s="70" t="str">
        <f t="shared" si="16"/>
        <v>814191256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БАЛКАНКАР-ЗАРЯ АД</v>
      </c>
      <c r="B167" s="70" t="str">
        <f t="shared" si="16"/>
        <v>814191256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БАЛКАНКАР-ЗАРЯ АД</v>
      </c>
      <c r="B168" s="70" t="str">
        <f t="shared" si="16"/>
        <v>814191256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БАЛКАНКАР-ЗАРЯ АД</v>
      </c>
      <c r="B169" s="70" t="str">
        <f t="shared" si="16"/>
        <v>814191256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4</v>
      </c>
    </row>
    <row r="170" spans="1:8">
      <c r="A170" s="70" t="str">
        <f t="shared" si="15"/>
        <v>БАЛКАНКАР-ЗАРЯ АД</v>
      </c>
      <c r="B170" s="70" t="str">
        <f t="shared" si="16"/>
        <v>814191256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1441</v>
      </c>
    </row>
    <row r="171" spans="1:8">
      <c r="A171" s="70" t="str">
        <f t="shared" si="15"/>
        <v>БАЛКАНКАР-ЗАРЯ АД</v>
      </c>
      <c r="B171" s="70" t="str">
        <f t="shared" si="16"/>
        <v>814191256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373</v>
      </c>
    </row>
    <row r="172" spans="1:8">
      <c r="A172" s="70" t="str">
        <f t="shared" si="15"/>
        <v>БАЛКАНКАР-ЗАРЯ АД</v>
      </c>
      <c r="B172" s="70" t="str">
        <f t="shared" si="16"/>
        <v>814191256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БАЛКАНКАР-ЗАРЯ АД</v>
      </c>
      <c r="B173" s="70" t="str">
        <f t="shared" si="16"/>
        <v>814191256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БАЛКАНКАР-ЗАРЯ АД</v>
      </c>
      <c r="B174" s="70" t="str">
        <f t="shared" si="16"/>
        <v>814191256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1441</v>
      </c>
    </row>
    <row r="175" spans="1:8">
      <c r="A175" s="70" t="str">
        <f t="shared" si="15"/>
        <v>БАЛКАНКАР-ЗАРЯ АД</v>
      </c>
      <c r="B175" s="70" t="str">
        <f t="shared" si="16"/>
        <v>814191256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373</v>
      </c>
    </row>
    <row r="176" spans="1:8">
      <c r="A176" s="70" t="str">
        <f t="shared" si="15"/>
        <v>БАЛКАНКАР-ЗАРЯ АД</v>
      </c>
      <c r="B176" s="70" t="str">
        <f t="shared" si="16"/>
        <v>814191256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373</v>
      </c>
    </row>
    <row r="177" spans="1:8">
      <c r="A177" s="70" t="str">
        <f t="shared" si="15"/>
        <v>БАЛКАНКАР-ЗАРЯ АД</v>
      </c>
      <c r="B177" s="70" t="str">
        <f t="shared" si="16"/>
        <v>814191256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20</v>
      </c>
    </row>
    <row r="178" spans="1:8">
      <c r="A178" s="70" t="str">
        <f t="shared" si="15"/>
        <v>БАЛКАНКАР-ЗАРЯ АД</v>
      </c>
      <c r="B178" s="70" t="str">
        <f t="shared" si="16"/>
        <v>814191256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353</v>
      </c>
    </row>
    <row r="179" spans="1:8">
      <c r="A179" s="70" t="str">
        <f t="shared" si="15"/>
        <v>БАЛКАНКАР-ЗАРЯ АД</v>
      </c>
      <c r="B179" s="70" t="str">
        <f t="shared" si="16"/>
        <v>814191256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1814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БАЛКАНКАР-ЗАРЯ АД</v>
      </c>
      <c r="B181" s="70" t="str">
        <f t="shared" ref="B181:B216" si="19">pdeBulstat</f>
        <v>814191256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1538</v>
      </c>
    </row>
    <row r="182" spans="1:8">
      <c r="A182" s="70" t="str">
        <f t="shared" si="18"/>
        <v>БАЛКАНКАР-ЗАРЯ АД</v>
      </c>
      <c r="B182" s="70" t="str">
        <f t="shared" si="19"/>
        <v>814191256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-847</v>
      </c>
    </row>
    <row r="183" spans="1:8">
      <c r="A183" s="70" t="str">
        <f t="shared" si="18"/>
        <v>БАЛКАНКАР-ЗАРЯ АД</v>
      </c>
      <c r="B183" s="70" t="str">
        <f t="shared" si="19"/>
        <v>814191256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БАЛКАНКАР-ЗАРЯ АД</v>
      </c>
      <c r="B184" s="70" t="str">
        <f t="shared" si="19"/>
        <v>814191256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-669</v>
      </c>
    </row>
    <row r="185" spans="1:8">
      <c r="A185" s="70" t="str">
        <f t="shared" si="18"/>
        <v>БАЛКАНКАР-ЗАРЯ АД</v>
      </c>
      <c r="B185" s="70" t="str">
        <f t="shared" si="19"/>
        <v>814191256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185</v>
      </c>
    </row>
    <row r="186" spans="1:8">
      <c r="A186" s="70" t="str">
        <f t="shared" si="18"/>
        <v>БАЛКАНКАР-ЗАРЯ АД</v>
      </c>
      <c r="B186" s="70" t="str">
        <f t="shared" si="19"/>
        <v>814191256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БАЛКАНКАР-ЗАРЯ АД</v>
      </c>
      <c r="B187" s="70" t="str">
        <f t="shared" si="19"/>
        <v>814191256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БАЛКАНКАР-ЗАРЯ АД</v>
      </c>
      <c r="B188" s="70" t="str">
        <f t="shared" si="19"/>
        <v>814191256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-4</v>
      </c>
    </row>
    <row r="189" spans="1:8">
      <c r="A189" s="70" t="str">
        <f t="shared" si="18"/>
        <v>БАЛКАНКАР-ЗАРЯ АД</v>
      </c>
      <c r="B189" s="70" t="str">
        <f t="shared" si="19"/>
        <v>814191256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БАЛКАНКАР-ЗАРЯ АД</v>
      </c>
      <c r="B190" s="70" t="str">
        <f t="shared" si="19"/>
        <v>814191256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388</v>
      </c>
    </row>
    <row r="191" spans="1:8">
      <c r="A191" s="70" t="str">
        <f t="shared" si="18"/>
        <v>БАЛКАНКАР-ЗАРЯ АД</v>
      </c>
      <c r="B191" s="70" t="str">
        <f t="shared" si="19"/>
        <v>814191256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591</v>
      </c>
    </row>
    <row r="192" spans="1:8">
      <c r="A192" s="70" t="str">
        <f t="shared" si="18"/>
        <v>БАЛКАНКАР-ЗАРЯ АД</v>
      </c>
      <c r="B192" s="70" t="str">
        <f t="shared" si="19"/>
        <v>814191256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-324</v>
      </c>
    </row>
    <row r="193" spans="1:8">
      <c r="A193" s="70" t="str">
        <f t="shared" si="18"/>
        <v>БАЛКАНКАР-ЗАРЯ АД</v>
      </c>
      <c r="B193" s="70" t="str">
        <f t="shared" si="19"/>
        <v>814191256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БАЛКАНКАР-ЗАРЯ АД</v>
      </c>
      <c r="B194" s="70" t="str">
        <f t="shared" si="19"/>
        <v>814191256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БАЛКАНКАР-ЗАРЯ АД</v>
      </c>
      <c r="B195" s="70" t="str">
        <f t="shared" si="19"/>
        <v>814191256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БАЛКАНКАР-ЗАРЯ АД</v>
      </c>
      <c r="B196" s="70" t="str">
        <f t="shared" si="19"/>
        <v>814191256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БАЛКАНКАР-ЗАРЯ АД</v>
      </c>
      <c r="B197" s="70" t="str">
        <f t="shared" si="19"/>
        <v>814191256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БАЛКАНКАР-ЗАРЯ АД</v>
      </c>
      <c r="B198" s="70" t="str">
        <f t="shared" si="19"/>
        <v>814191256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БАЛКАНКАР-ЗАРЯ АД</v>
      </c>
      <c r="B199" s="70" t="str">
        <f t="shared" si="19"/>
        <v>814191256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БАЛКАНКАР-ЗАРЯ АД</v>
      </c>
      <c r="B200" s="70" t="str">
        <f t="shared" si="19"/>
        <v>814191256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БАЛКАНКАР-ЗАРЯ АД</v>
      </c>
      <c r="B201" s="70" t="str">
        <f t="shared" si="19"/>
        <v>814191256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БАЛКАНКАР-ЗАРЯ АД</v>
      </c>
      <c r="B202" s="70" t="str">
        <f t="shared" si="19"/>
        <v>814191256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-324</v>
      </c>
    </row>
    <row r="203" spans="1:8">
      <c r="A203" s="70" t="str">
        <f t="shared" si="18"/>
        <v>БАЛКАНКАР-ЗАРЯ АД</v>
      </c>
      <c r="B203" s="70" t="str">
        <f t="shared" si="19"/>
        <v>814191256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БАЛКАНКАР-ЗАРЯ АД</v>
      </c>
      <c r="B204" s="70" t="str">
        <f t="shared" si="19"/>
        <v>814191256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БАЛКАНКАР-ЗАРЯ АД</v>
      </c>
      <c r="B205" s="70" t="str">
        <f t="shared" si="19"/>
        <v>814191256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1347</v>
      </c>
    </row>
    <row r="206" spans="1:8">
      <c r="A206" s="70" t="str">
        <f t="shared" si="18"/>
        <v>БАЛКАНКАР-ЗАРЯ АД</v>
      </c>
      <c r="B206" s="70" t="str">
        <f t="shared" si="19"/>
        <v>814191256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-1610</v>
      </c>
    </row>
    <row r="207" spans="1:8">
      <c r="A207" s="70" t="str">
        <f t="shared" si="18"/>
        <v>БАЛКАНКАР-ЗАРЯ АД</v>
      </c>
      <c r="B207" s="70" t="str">
        <f t="shared" si="19"/>
        <v>814191256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БАЛКАНКАР-ЗАРЯ АД</v>
      </c>
      <c r="B208" s="70" t="str">
        <f t="shared" si="19"/>
        <v>814191256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-15</v>
      </c>
    </row>
    <row r="209" spans="1:8">
      <c r="A209" s="70" t="str">
        <f t="shared" si="18"/>
        <v>БАЛКАНКАР-ЗАРЯ АД</v>
      </c>
      <c r="B209" s="70" t="str">
        <f t="shared" si="19"/>
        <v>814191256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БАЛКАНКАР-ЗАРЯ АД</v>
      </c>
      <c r="B210" s="70" t="str">
        <f t="shared" si="19"/>
        <v>814191256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БАЛКАНКАР-ЗАРЯ АД</v>
      </c>
      <c r="B211" s="70" t="str">
        <f t="shared" si="19"/>
        <v>814191256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-278</v>
      </c>
    </row>
    <row r="212" spans="1:8">
      <c r="A212" s="70" t="str">
        <f t="shared" si="18"/>
        <v>БАЛКАНКАР-ЗАРЯ АД</v>
      </c>
      <c r="B212" s="70" t="str">
        <f t="shared" si="19"/>
        <v>814191256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-11</v>
      </c>
    </row>
    <row r="213" spans="1:8">
      <c r="A213" s="70" t="str">
        <f t="shared" si="18"/>
        <v>БАЛКАНКАР-ЗАРЯ АД</v>
      </c>
      <c r="B213" s="70" t="str">
        <f t="shared" si="19"/>
        <v>814191256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150</v>
      </c>
    </row>
    <row r="214" spans="1:8">
      <c r="A214" s="70" t="str">
        <f t="shared" si="18"/>
        <v>БАЛКАНКАР-ЗАРЯ АД</v>
      </c>
      <c r="B214" s="70" t="str">
        <f t="shared" si="19"/>
        <v>814191256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139</v>
      </c>
    </row>
    <row r="215" spans="1:8">
      <c r="A215" s="70" t="str">
        <f t="shared" si="18"/>
        <v>БАЛКАНКАР-ЗАРЯ АД</v>
      </c>
      <c r="B215" s="70" t="str">
        <f t="shared" si="19"/>
        <v>814191256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БАЛКАНКАР-ЗАРЯ АД</v>
      </c>
      <c r="B216" s="70" t="str">
        <f t="shared" si="19"/>
        <v>814191256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БАЛКАНКАР-ЗАРЯ АД</v>
      </c>
      <c r="B218" s="70" t="str">
        <f t="shared" ref="B218:B281" si="22">pdeBulstat</f>
        <v>814191256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1229</v>
      </c>
    </row>
    <row r="219" spans="1:8">
      <c r="A219" s="70" t="str">
        <f t="shared" si="21"/>
        <v>БАЛКАНКАР-ЗАРЯ АД</v>
      </c>
      <c r="B219" s="70" t="str">
        <f t="shared" si="22"/>
        <v>814191256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БАЛКАНКАР-ЗАРЯ АД</v>
      </c>
      <c r="B220" s="70" t="str">
        <f t="shared" si="22"/>
        <v>814191256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БАЛКАНКАР-ЗАРЯ АД</v>
      </c>
      <c r="B221" s="70" t="str">
        <f t="shared" si="22"/>
        <v>814191256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БАЛКАНКАР-ЗАРЯ АД</v>
      </c>
      <c r="B222" s="70" t="str">
        <f t="shared" si="22"/>
        <v>814191256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1229</v>
      </c>
    </row>
    <row r="223" spans="1:8">
      <c r="A223" s="70" t="str">
        <f t="shared" si="21"/>
        <v>БАЛКАНКАР-ЗАРЯ АД</v>
      </c>
      <c r="B223" s="70" t="str">
        <f t="shared" si="22"/>
        <v>814191256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БАЛКАНКАР-ЗАРЯ АД</v>
      </c>
      <c r="B224" s="70" t="str">
        <f t="shared" si="22"/>
        <v>814191256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БАЛКАНКАР-ЗАРЯ АД</v>
      </c>
      <c r="B225" s="70" t="str">
        <f t="shared" si="22"/>
        <v>814191256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БАЛКАНКАР-ЗАРЯ АД</v>
      </c>
      <c r="B226" s="70" t="str">
        <f t="shared" si="22"/>
        <v>814191256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БАЛКАНКАР-ЗАРЯ АД</v>
      </c>
      <c r="B227" s="70" t="str">
        <f t="shared" si="22"/>
        <v>814191256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БАЛКАНКАР-ЗАРЯ АД</v>
      </c>
      <c r="B228" s="70" t="str">
        <f t="shared" si="22"/>
        <v>814191256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БАЛКАНКАР-ЗАРЯ АД</v>
      </c>
      <c r="B229" s="70" t="str">
        <f t="shared" si="22"/>
        <v>814191256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БАЛКАНКАР-ЗАРЯ АД</v>
      </c>
      <c r="B230" s="70" t="str">
        <f t="shared" si="22"/>
        <v>814191256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БАЛКАНКАР-ЗАРЯ АД</v>
      </c>
      <c r="B231" s="70" t="str">
        <f t="shared" si="22"/>
        <v>814191256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БАЛКАНКАР-ЗАРЯ АД</v>
      </c>
      <c r="B232" s="70" t="str">
        <f t="shared" si="22"/>
        <v>814191256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БАЛКАНКАР-ЗАРЯ АД</v>
      </c>
      <c r="B233" s="70" t="str">
        <f t="shared" si="22"/>
        <v>814191256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БАЛКАНКАР-ЗАРЯ АД</v>
      </c>
      <c r="B234" s="70" t="str">
        <f t="shared" si="22"/>
        <v>814191256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БАЛКАНКАР-ЗАРЯ АД</v>
      </c>
      <c r="B235" s="70" t="str">
        <f t="shared" si="22"/>
        <v>814191256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БАЛКАНКАР-ЗАРЯ АД</v>
      </c>
      <c r="B236" s="70" t="str">
        <f t="shared" si="22"/>
        <v>814191256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1229</v>
      </c>
    </row>
    <row r="237" spans="1:8">
      <c r="A237" s="70" t="str">
        <f t="shared" si="21"/>
        <v>БАЛКАНКАР-ЗАРЯ АД</v>
      </c>
      <c r="B237" s="70" t="str">
        <f t="shared" si="22"/>
        <v>814191256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БАЛКАНКАР-ЗАРЯ АД</v>
      </c>
      <c r="B238" s="70" t="str">
        <f t="shared" si="22"/>
        <v>814191256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БАЛКАНКАР-ЗАРЯ АД</v>
      </c>
      <c r="B239" s="70" t="str">
        <f t="shared" si="22"/>
        <v>814191256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1229</v>
      </c>
    </row>
    <row r="240" spans="1:8">
      <c r="A240" s="70" t="str">
        <f t="shared" si="21"/>
        <v>БАЛКАНКАР-ЗАРЯ АД</v>
      </c>
      <c r="B240" s="70" t="str">
        <f t="shared" si="22"/>
        <v>814191256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БАЛКАНКАР-ЗАРЯ АД</v>
      </c>
      <c r="B241" s="70" t="str">
        <f t="shared" si="22"/>
        <v>814191256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БАЛКАНКАР-ЗАРЯ АД</v>
      </c>
      <c r="B242" s="70" t="str">
        <f t="shared" si="22"/>
        <v>814191256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БАЛКАНКАР-ЗАРЯ АД</v>
      </c>
      <c r="B243" s="70" t="str">
        <f t="shared" si="22"/>
        <v>814191256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БАЛКАНКАР-ЗАРЯ АД</v>
      </c>
      <c r="B244" s="70" t="str">
        <f t="shared" si="22"/>
        <v>814191256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БАЛКАНКАР-ЗАРЯ АД</v>
      </c>
      <c r="B245" s="70" t="str">
        <f t="shared" si="22"/>
        <v>814191256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БАЛКАНКАР-ЗАРЯ АД</v>
      </c>
      <c r="B246" s="70" t="str">
        <f t="shared" si="22"/>
        <v>814191256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БАЛКАНКАР-ЗАРЯ АД</v>
      </c>
      <c r="B247" s="70" t="str">
        <f t="shared" si="22"/>
        <v>814191256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БАЛКАНКАР-ЗАРЯ АД</v>
      </c>
      <c r="B248" s="70" t="str">
        <f t="shared" si="22"/>
        <v>814191256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БАЛКАНКАР-ЗАРЯ АД</v>
      </c>
      <c r="B249" s="70" t="str">
        <f t="shared" si="22"/>
        <v>814191256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БАЛКАНКАР-ЗАРЯ АД</v>
      </c>
      <c r="B250" s="70" t="str">
        <f t="shared" si="22"/>
        <v>814191256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БАЛКАНКАР-ЗАРЯ АД</v>
      </c>
      <c r="B251" s="70" t="str">
        <f t="shared" si="22"/>
        <v>814191256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БАЛКАНКАР-ЗАРЯ АД</v>
      </c>
      <c r="B252" s="70" t="str">
        <f t="shared" si="22"/>
        <v>814191256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БАЛКАНКАР-ЗАРЯ АД</v>
      </c>
      <c r="B253" s="70" t="str">
        <f t="shared" si="22"/>
        <v>814191256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БАЛКАНКАР-ЗАРЯ АД</v>
      </c>
      <c r="B254" s="70" t="str">
        <f t="shared" si="22"/>
        <v>814191256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БАЛКАНКАР-ЗАРЯ АД</v>
      </c>
      <c r="B255" s="70" t="str">
        <f t="shared" si="22"/>
        <v>814191256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БАЛКАНКАР-ЗАРЯ АД</v>
      </c>
      <c r="B256" s="70" t="str">
        <f t="shared" si="22"/>
        <v>814191256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БАЛКАНКАР-ЗАРЯ АД</v>
      </c>
      <c r="B257" s="70" t="str">
        <f t="shared" si="22"/>
        <v>814191256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БАЛКАНКАР-ЗАРЯ АД</v>
      </c>
      <c r="B258" s="70" t="str">
        <f t="shared" si="22"/>
        <v>814191256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БАЛКАНКАР-ЗАРЯ АД</v>
      </c>
      <c r="B259" s="70" t="str">
        <f t="shared" si="22"/>
        <v>814191256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БАЛКАНКАР-ЗАРЯ АД</v>
      </c>
      <c r="B260" s="70" t="str">
        <f t="shared" si="22"/>
        <v>814191256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БАЛКАНКАР-ЗАРЯ АД</v>
      </c>
      <c r="B261" s="70" t="str">
        <f t="shared" si="22"/>
        <v>814191256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БАЛКАНКАР-ЗАРЯ АД</v>
      </c>
      <c r="B262" s="70" t="str">
        <f t="shared" si="22"/>
        <v>814191256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3390</v>
      </c>
    </row>
    <row r="263" spans="1:8">
      <c r="A263" s="70" t="str">
        <f t="shared" si="21"/>
        <v>БАЛКАНКАР-ЗАРЯ АД</v>
      </c>
      <c r="B263" s="70" t="str">
        <f t="shared" si="22"/>
        <v>814191256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БАЛКАНКАР-ЗАРЯ АД</v>
      </c>
      <c r="B264" s="70" t="str">
        <f t="shared" si="22"/>
        <v>814191256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БАЛКАНКАР-ЗАРЯ АД</v>
      </c>
      <c r="B265" s="70" t="str">
        <f t="shared" si="22"/>
        <v>814191256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БАЛКАНКАР-ЗАРЯ АД</v>
      </c>
      <c r="B266" s="70" t="str">
        <f t="shared" si="22"/>
        <v>814191256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3390</v>
      </c>
    </row>
    <row r="267" spans="1:8">
      <c r="A267" s="70" t="str">
        <f t="shared" si="21"/>
        <v>БАЛКАНКАР-ЗАРЯ АД</v>
      </c>
      <c r="B267" s="70" t="str">
        <f t="shared" si="22"/>
        <v>814191256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БАЛКАНКАР-ЗАРЯ АД</v>
      </c>
      <c r="B268" s="70" t="str">
        <f t="shared" si="22"/>
        <v>814191256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БАЛКАНКАР-ЗАРЯ АД</v>
      </c>
      <c r="B269" s="70" t="str">
        <f t="shared" si="22"/>
        <v>814191256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БАЛКАНКАР-ЗАРЯ АД</v>
      </c>
      <c r="B270" s="70" t="str">
        <f t="shared" si="22"/>
        <v>814191256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БАЛКАНКАР-ЗАРЯ АД</v>
      </c>
      <c r="B271" s="70" t="str">
        <f t="shared" si="22"/>
        <v>814191256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БАЛКАНКАР-ЗАРЯ АД</v>
      </c>
      <c r="B272" s="70" t="str">
        <f t="shared" si="22"/>
        <v>814191256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БАЛКАНКАР-ЗАРЯ АД</v>
      </c>
      <c r="B273" s="70" t="str">
        <f t="shared" si="22"/>
        <v>814191256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БАЛКАНКАР-ЗАРЯ АД</v>
      </c>
      <c r="B274" s="70" t="str">
        <f t="shared" si="22"/>
        <v>814191256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БАЛКАНКАР-ЗАРЯ АД</v>
      </c>
      <c r="B275" s="70" t="str">
        <f t="shared" si="22"/>
        <v>814191256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БАЛКАНКАР-ЗАРЯ АД</v>
      </c>
      <c r="B276" s="70" t="str">
        <f t="shared" si="22"/>
        <v>814191256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БАЛКАНКАР-ЗАРЯ АД</v>
      </c>
      <c r="B277" s="70" t="str">
        <f t="shared" si="22"/>
        <v>814191256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БАЛКАНКАР-ЗАРЯ АД</v>
      </c>
      <c r="B278" s="70" t="str">
        <f t="shared" si="22"/>
        <v>814191256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БАЛКАНКАР-ЗАРЯ АД</v>
      </c>
      <c r="B279" s="70" t="str">
        <f t="shared" si="22"/>
        <v>814191256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БАЛКАНКАР-ЗАРЯ АД</v>
      </c>
      <c r="B280" s="70" t="str">
        <f t="shared" si="22"/>
        <v>814191256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3390</v>
      </c>
    </row>
    <row r="281" spans="1:8">
      <c r="A281" s="70" t="str">
        <f t="shared" si="21"/>
        <v>БАЛКАНКАР-ЗАРЯ АД</v>
      </c>
      <c r="B281" s="70" t="str">
        <f t="shared" si="22"/>
        <v>814191256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БАЛКАНКАР-ЗАРЯ АД</v>
      </c>
      <c r="B282" s="70" t="str">
        <f t="shared" ref="B282:B345" si="25">pdeBulstat</f>
        <v>814191256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БАЛКАНКАР-ЗАРЯ АД</v>
      </c>
      <c r="B283" s="70" t="str">
        <f t="shared" si="25"/>
        <v>814191256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3390</v>
      </c>
    </row>
    <row r="284" spans="1:8">
      <c r="A284" s="70" t="str">
        <f t="shared" si="24"/>
        <v>БАЛКАНКАР-ЗАРЯ АД</v>
      </c>
      <c r="B284" s="70" t="str">
        <f t="shared" si="25"/>
        <v>814191256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165</v>
      </c>
    </row>
    <row r="285" spans="1:8">
      <c r="A285" s="70" t="str">
        <f t="shared" si="24"/>
        <v>БАЛКАНКАР-ЗАРЯ АД</v>
      </c>
      <c r="B285" s="70" t="str">
        <f t="shared" si="25"/>
        <v>814191256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БАЛКАНКАР-ЗАРЯ АД</v>
      </c>
      <c r="B286" s="70" t="str">
        <f t="shared" si="25"/>
        <v>814191256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БАЛКАНКАР-ЗАРЯ АД</v>
      </c>
      <c r="B287" s="70" t="str">
        <f t="shared" si="25"/>
        <v>814191256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БАЛКАНКАР-ЗАРЯ АД</v>
      </c>
      <c r="B288" s="70" t="str">
        <f t="shared" si="25"/>
        <v>814191256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165</v>
      </c>
    </row>
    <row r="289" spans="1:8">
      <c r="A289" s="70" t="str">
        <f t="shared" si="24"/>
        <v>БАЛКАНКАР-ЗАРЯ АД</v>
      </c>
      <c r="B289" s="70" t="str">
        <f t="shared" si="25"/>
        <v>814191256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БАЛКАНКАР-ЗАРЯ АД</v>
      </c>
      <c r="B290" s="70" t="str">
        <f t="shared" si="25"/>
        <v>814191256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БАЛКАНКАР-ЗАРЯ АД</v>
      </c>
      <c r="B291" s="70" t="str">
        <f t="shared" si="25"/>
        <v>814191256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БАЛКАНКАР-ЗАРЯ АД</v>
      </c>
      <c r="B292" s="70" t="str">
        <f t="shared" si="25"/>
        <v>814191256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БАЛКАНКАР-ЗАРЯ АД</v>
      </c>
      <c r="B293" s="70" t="str">
        <f t="shared" si="25"/>
        <v>814191256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БАЛКАНКАР-ЗАРЯ АД</v>
      </c>
      <c r="B294" s="70" t="str">
        <f t="shared" si="25"/>
        <v>814191256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БАЛКАНКАР-ЗАРЯ АД</v>
      </c>
      <c r="B295" s="70" t="str">
        <f t="shared" si="25"/>
        <v>814191256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БАЛКАНКАР-ЗАРЯ АД</v>
      </c>
      <c r="B296" s="70" t="str">
        <f t="shared" si="25"/>
        <v>814191256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БАЛКАНКАР-ЗАРЯ АД</v>
      </c>
      <c r="B297" s="70" t="str">
        <f t="shared" si="25"/>
        <v>814191256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БАЛКАНКАР-ЗАРЯ АД</v>
      </c>
      <c r="B298" s="70" t="str">
        <f t="shared" si="25"/>
        <v>814191256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БАЛКАНКАР-ЗАРЯ АД</v>
      </c>
      <c r="B299" s="70" t="str">
        <f t="shared" si="25"/>
        <v>814191256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БАЛКАНКАР-ЗАРЯ АД</v>
      </c>
      <c r="B300" s="70" t="str">
        <f t="shared" si="25"/>
        <v>814191256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БАЛКАНКАР-ЗАРЯ АД</v>
      </c>
      <c r="B301" s="70" t="str">
        <f t="shared" si="25"/>
        <v>814191256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БАЛКАНКАР-ЗАРЯ АД</v>
      </c>
      <c r="B302" s="70" t="str">
        <f t="shared" si="25"/>
        <v>814191256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165</v>
      </c>
    </row>
    <row r="303" spans="1:8">
      <c r="A303" s="70" t="str">
        <f t="shared" si="24"/>
        <v>БАЛКАНКАР-ЗАРЯ АД</v>
      </c>
      <c r="B303" s="70" t="str">
        <f t="shared" si="25"/>
        <v>814191256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БАЛКАНКАР-ЗАРЯ АД</v>
      </c>
      <c r="B304" s="70" t="str">
        <f t="shared" si="25"/>
        <v>814191256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БАЛКАНКАР-ЗАРЯ АД</v>
      </c>
      <c r="B305" s="70" t="str">
        <f t="shared" si="25"/>
        <v>814191256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165</v>
      </c>
    </row>
    <row r="306" spans="1:8">
      <c r="A306" s="70" t="str">
        <f t="shared" si="24"/>
        <v>БАЛКАНКАР-ЗАРЯ АД</v>
      </c>
      <c r="B306" s="70" t="str">
        <f t="shared" si="25"/>
        <v>814191256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БАЛКАНКАР-ЗАРЯ АД</v>
      </c>
      <c r="B307" s="70" t="str">
        <f t="shared" si="25"/>
        <v>814191256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БАЛКАНКАР-ЗАРЯ АД</v>
      </c>
      <c r="B308" s="70" t="str">
        <f t="shared" si="25"/>
        <v>814191256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БАЛКАНКАР-ЗАРЯ АД</v>
      </c>
      <c r="B309" s="70" t="str">
        <f t="shared" si="25"/>
        <v>814191256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БАЛКАНКАР-ЗАРЯ АД</v>
      </c>
      <c r="B310" s="70" t="str">
        <f t="shared" si="25"/>
        <v>814191256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БАЛКАНКАР-ЗАРЯ АД</v>
      </c>
      <c r="B311" s="70" t="str">
        <f t="shared" si="25"/>
        <v>814191256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БАЛКАНКАР-ЗАРЯ АД</v>
      </c>
      <c r="B312" s="70" t="str">
        <f t="shared" si="25"/>
        <v>814191256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БАЛКАНКАР-ЗАРЯ АД</v>
      </c>
      <c r="B313" s="70" t="str">
        <f t="shared" si="25"/>
        <v>814191256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БАЛКАНКАР-ЗАРЯ АД</v>
      </c>
      <c r="B314" s="70" t="str">
        <f t="shared" si="25"/>
        <v>814191256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БАЛКАНКАР-ЗАРЯ АД</v>
      </c>
      <c r="B315" s="70" t="str">
        <f t="shared" si="25"/>
        <v>814191256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БАЛКАНКАР-ЗАРЯ АД</v>
      </c>
      <c r="B316" s="70" t="str">
        <f t="shared" si="25"/>
        <v>814191256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БАЛКАНКАР-ЗАРЯ АД</v>
      </c>
      <c r="B317" s="70" t="str">
        <f t="shared" si="25"/>
        <v>814191256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БАЛКАНКАР-ЗАРЯ АД</v>
      </c>
      <c r="B318" s="70" t="str">
        <f t="shared" si="25"/>
        <v>814191256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БАЛКАНКАР-ЗАРЯ АД</v>
      </c>
      <c r="B319" s="70" t="str">
        <f t="shared" si="25"/>
        <v>814191256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БАЛКАНКАР-ЗАРЯ АД</v>
      </c>
      <c r="B320" s="70" t="str">
        <f t="shared" si="25"/>
        <v>814191256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БАЛКАНКАР-ЗАРЯ АД</v>
      </c>
      <c r="B321" s="70" t="str">
        <f t="shared" si="25"/>
        <v>814191256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БАЛКАНКАР-ЗАРЯ АД</v>
      </c>
      <c r="B322" s="70" t="str">
        <f t="shared" si="25"/>
        <v>814191256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БАЛКАНКАР-ЗАРЯ АД</v>
      </c>
      <c r="B323" s="70" t="str">
        <f t="shared" si="25"/>
        <v>814191256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БАЛКАНКАР-ЗАРЯ АД</v>
      </c>
      <c r="B324" s="70" t="str">
        <f t="shared" si="25"/>
        <v>814191256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БАЛКАНКАР-ЗАРЯ АД</v>
      </c>
      <c r="B325" s="70" t="str">
        <f t="shared" si="25"/>
        <v>814191256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БАЛКАНКАР-ЗАРЯ АД</v>
      </c>
      <c r="B326" s="70" t="str">
        <f t="shared" si="25"/>
        <v>814191256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БАЛКАНКАР-ЗАРЯ АД</v>
      </c>
      <c r="B327" s="70" t="str">
        <f t="shared" si="25"/>
        <v>814191256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БАЛКАНКАР-ЗАРЯ АД</v>
      </c>
      <c r="B328" s="70" t="str">
        <f t="shared" si="25"/>
        <v>814191256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212</v>
      </c>
    </row>
    <row r="329" spans="1:8">
      <c r="A329" s="70" t="str">
        <f t="shared" si="24"/>
        <v>БАЛКАНКАР-ЗАРЯ АД</v>
      </c>
      <c r="B329" s="70" t="str">
        <f t="shared" si="25"/>
        <v>814191256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БАЛКАНКАР-ЗАРЯ АД</v>
      </c>
      <c r="B330" s="70" t="str">
        <f t="shared" si="25"/>
        <v>814191256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БАЛКАНКАР-ЗАРЯ АД</v>
      </c>
      <c r="B331" s="70" t="str">
        <f t="shared" si="25"/>
        <v>814191256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БАЛКАНКАР-ЗАРЯ АД</v>
      </c>
      <c r="B332" s="70" t="str">
        <f t="shared" si="25"/>
        <v>814191256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212</v>
      </c>
    </row>
    <row r="333" spans="1:8">
      <c r="A333" s="70" t="str">
        <f t="shared" si="24"/>
        <v>БАЛКАНКАР-ЗАРЯ АД</v>
      </c>
      <c r="B333" s="70" t="str">
        <f t="shared" si="25"/>
        <v>814191256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БАЛКАНКАР-ЗАРЯ АД</v>
      </c>
      <c r="B334" s="70" t="str">
        <f t="shared" si="25"/>
        <v>814191256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БАЛКАНКАР-ЗАРЯ АД</v>
      </c>
      <c r="B335" s="70" t="str">
        <f t="shared" si="25"/>
        <v>814191256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БАЛКАНКАР-ЗАРЯ АД</v>
      </c>
      <c r="B336" s="70" t="str">
        <f t="shared" si="25"/>
        <v>814191256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БАЛКАНКАР-ЗАРЯ АД</v>
      </c>
      <c r="B337" s="70" t="str">
        <f t="shared" si="25"/>
        <v>814191256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БАЛКАНКАР-ЗАРЯ АД</v>
      </c>
      <c r="B338" s="70" t="str">
        <f t="shared" si="25"/>
        <v>814191256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БАЛКАНКАР-ЗАРЯ АД</v>
      </c>
      <c r="B339" s="70" t="str">
        <f t="shared" si="25"/>
        <v>814191256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БАЛКАНКАР-ЗАРЯ АД</v>
      </c>
      <c r="B340" s="70" t="str">
        <f t="shared" si="25"/>
        <v>814191256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БАЛКАНКАР-ЗАРЯ АД</v>
      </c>
      <c r="B341" s="70" t="str">
        <f t="shared" si="25"/>
        <v>814191256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БАЛКАНКАР-ЗАРЯ АД</v>
      </c>
      <c r="B342" s="70" t="str">
        <f t="shared" si="25"/>
        <v>814191256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БАЛКАНКАР-ЗАРЯ АД</v>
      </c>
      <c r="B343" s="70" t="str">
        <f t="shared" si="25"/>
        <v>814191256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БАЛКАНКАР-ЗАРЯ АД</v>
      </c>
      <c r="B344" s="70" t="str">
        <f t="shared" si="25"/>
        <v>814191256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БАЛКАНКАР-ЗАРЯ АД</v>
      </c>
      <c r="B345" s="70" t="str">
        <f t="shared" si="25"/>
        <v>814191256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БАЛКАНКАР-ЗАРЯ АД</v>
      </c>
      <c r="B346" s="70" t="str">
        <f t="shared" ref="B346:B409" si="28">pdeBulstat</f>
        <v>814191256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212</v>
      </c>
    </row>
    <row r="347" spans="1:8">
      <c r="A347" s="70" t="str">
        <f t="shared" si="27"/>
        <v>БАЛКАНКАР-ЗАРЯ АД</v>
      </c>
      <c r="B347" s="70" t="str">
        <f t="shared" si="28"/>
        <v>814191256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БАЛКАНКАР-ЗАРЯ АД</v>
      </c>
      <c r="B348" s="70" t="str">
        <f t="shared" si="28"/>
        <v>814191256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БАЛКАНКАР-ЗАРЯ АД</v>
      </c>
      <c r="B349" s="70" t="str">
        <f t="shared" si="28"/>
        <v>814191256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212</v>
      </c>
    </row>
    <row r="350" spans="1:8">
      <c r="A350" s="70" t="str">
        <f t="shared" si="27"/>
        <v>БАЛКАНКАР-ЗАРЯ АД</v>
      </c>
      <c r="B350" s="70" t="str">
        <f t="shared" si="28"/>
        <v>814191256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3963</v>
      </c>
    </row>
    <row r="351" spans="1:8">
      <c r="A351" s="70" t="str">
        <f t="shared" si="27"/>
        <v>БАЛКАНКАР-ЗАРЯ АД</v>
      </c>
      <c r="B351" s="70" t="str">
        <f t="shared" si="28"/>
        <v>814191256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БАЛКАНКАР-ЗАРЯ АД</v>
      </c>
      <c r="B352" s="70" t="str">
        <f t="shared" si="28"/>
        <v>814191256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БАЛКАНКАР-ЗАРЯ АД</v>
      </c>
      <c r="B353" s="70" t="str">
        <f t="shared" si="28"/>
        <v>814191256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БАЛКАНКАР-ЗАРЯ АД</v>
      </c>
      <c r="B354" s="70" t="str">
        <f t="shared" si="28"/>
        <v>814191256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3963</v>
      </c>
    </row>
    <row r="355" spans="1:8">
      <c r="A355" s="70" t="str">
        <f t="shared" si="27"/>
        <v>БАЛКАНКАР-ЗАРЯ АД</v>
      </c>
      <c r="B355" s="70" t="str">
        <f t="shared" si="28"/>
        <v>814191256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БАЛКАНКАР-ЗАРЯ АД</v>
      </c>
      <c r="B356" s="70" t="str">
        <f t="shared" si="28"/>
        <v>814191256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БАЛКАНКАР-ЗАРЯ АД</v>
      </c>
      <c r="B357" s="70" t="str">
        <f t="shared" si="28"/>
        <v>814191256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БАЛКАНКАР-ЗАРЯ АД</v>
      </c>
      <c r="B358" s="70" t="str">
        <f t="shared" si="28"/>
        <v>814191256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БАЛКАНКАР-ЗАРЯ АД</v>
      </c>
      <c r="B359" s="70" t="str">
        <f t="shared" si="28"/>
        <v>814191256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БАЛКАНКАР-ЗАРЯ АД</v>
      </c>
      <c r="B360" s="70" t="str">
        <f t="shared" si="28"/>
        <v>814191256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БАЛКАНКАР-ЗАРЯ АД</v>
      </c>
      <c r="B361" s="70" t="str">
        <f t="shared" si="28"/>
        <v>814191256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БАЛКАНКАР-ЗАРЯ АД</v>
      </c>
      <c r="B362" s="70" t="str">
        <f t="shared" si="28"/>
        <v>814191256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БАЛКАНКАР-ЗАРЯ АД</v>
      </c>
      <c r="B363" s="70" t="str">
        <f t="shared" si="28"/>
        <v>814191256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БАЛКАНКАР-ЗАРЯ АД</v>
      </c>
      <c r="B364" s="70" t="str">
        <f t="shared" si="28"/>
        <v>814191256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БАЛКАНКАР-ЗАРЯ АД</v>
      </c>
      <c r="B365" s="70" t="str">
        <f t="shared" si="28"/>
        <v>814191256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БАЛКАНКАР-ЗАРЯ АД</v>
      </c>
      <c r="B366" s="70" t="str">
        <f t="shared" si="28"/>
        <v>814191256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БАЛКАНКАР-ЗАРЯ АД</v>
      </c>
      <c r="B367" s="70" t="str">
        <f t="shared" si="28"/>
        <v>814191256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БАЛКАНКАР-ЗАРЯ АД</v>
      </c>
      <c r="B368" s="70" t="str">
        <f t="shared" si="28"/>
        <v>814191256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3963</v>
      </c>
    </row>
    <row r="369" spans="1:8">
      <c r="A369" s="70" t="str">
        <f t="shared" si="27"/>
        <v>БАЛКАНКАР-ЗАРЯ АД</v>
      </c>
      <c r="B369" s="70" t="str">
        <f t="shared" si="28"/>
        <v>814191256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БАЛКАНКАР-ЗАРЯ АД</v>
      </c>
      <c r="B370" s="70" t="str">
        <f t="shared" si="28"/>
        <v>814191256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БАЛКАНКАР-ЗАРЯ АД</v>
      </c>
      <c r="B371" s="70" t="str">
        <f t="shared" si="28"/>
        <v>814191256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3963</v>
      </c>
    </row>
    <row r="372" spans="1:8">
      <c r="A372" s="70" t="str">
        <f t="shared" si="27"/>
        <v>БАЛКАНКАР-ЗАРЯ АД</v>
      </c>
      <c r="B372" s="70" t="str">
        <f t="shared" si="28"/>
        <v>814191256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-6015</v>
      </c>
    </row>
    <row r="373" spans="1:8">
      <c r="A373" s="70" t="str">
        <f t="shared" si="27"/>
        <v>БАЛКАНКАР-ЗАРЯ АД</v>
      </c>
      <c r="B373" s="70" t="str">
        <f t="shared" si="28"/>
        <v>814191256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БАЛКАНКАР-ЗАРЯ АД</v>
      </c>
      <c r="B374" s="70" t="str">
        <f t="shared" si="28"/>
        <v>814191256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БАЛКАНКАР-ЗАРЯ АД</v>
      </c>
      <c r="B375" s="70" t="str">
        <f t="shared" si="28"/>
        <v>814191256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БАЛКАНКАР-ЗАРЯ АД</v>
      </c>
      <c r="B376" s="70" t="str">
        <f t="shared" si="28"/>
        <v>814191256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-6015</v>
      </c>
    </row>
    <row r="377" spans="1:8">
      <c r="A377" s="70" t="str">
        <f t="shared" si="27"/>
        <v>БАЛКАНКАР-ЗАРЯ АД</v>
      </c>
      <c r="B377" s="70" t="str">
        <f t="shared" si="28"/>
        <v>814191256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-353</v>
      </c>
    </row>
    <row r="378" spans="1:8">
      <c r="A378" s="70" t="str">
        <f t="shared" si="27"/>
        <v>БАЛКАНКАР-ЗАРЯ АД</v>
      </c>
      <c r="B378" s="70" t="str">
        <f t="shared" si="28"/>
        <v>814191256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БАЛКАНКАР-ЗАРЯ АД</v>
      </c>
      <c r="B379" s="70" t="str">
        <f t="shared" si="28"/>
        <v>814191256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БАЛКАНКАР-ЗАРЯ АД</v>
      </c>
      <c r="B380" s="70" t="str">
        <f t="shared" si="28"/>
        <v>814191256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БАЛКАНКАР-ЗАРЯ АД</v>
      </c>
      <c r="B381" s="70" t="str">
        <f t="shared" si="28"/>
        <v>814191256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БАЛКАНКАР-ЗАРЯ АД</v>
      </c>
      <c r="B382" s="70" t="str">
        <f t="shared" si="28"/>
        <v>814191256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БАЛКАНКАР-ЗАРЯ АД</v>
      </c>
      <c r="B383" s="70" t="str">
        <f t="shared" si="28"/>
        <v>814191256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БАЛКАНКАР-ЗАРЯ АД</v>
      </c>
      <c r="B384" s="70" t="str">
        <f t="shared" si="28"/>
        <v>814191256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БАЛКАНКАР-ЗАРЯ АД</v>
      </c>
      <c r="B385" s="70" t="str">
        <f t="shared" si="28"/>
        <v>814191256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БАЛКАНКАР-ЗАРЯ АД</v>
      </c>
      <c r="B386" s="70" t="str">
        <f t="shared" si="28"/>
        <v>814191256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БАЛКАНКАР-ЗАРЯ АД</v>
      </c>
      <c r="B387" s="70" t="str">
        <f t="shared" si="28"/>
        <v>814191256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БАЛКАНКАР-ЗАРЯ АД</v>
      </c>
      <c r="B388" s="70" t="str">
        <f t="shared" si="28"/>
        <v>814191256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БАЛКАНКАР-ЗАРЯ АД</v>
      </c>
      <c r="B389" s="70" t="str">
        <f t="shared" si="28"/>
        <v>814191256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БАЛКАНКАР-ЗАРЯ АД</v>
      </c>
      <c r="B390" s="70" t="str">
        <f t="shared" si="28"/>
        <v>814191256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-6368</v>
      </c>
    </row>
    <row r="391" spans="1:8">
      <c r="A391" s="70" t="str">
        <f t="shared" si="27"/>
        <v>БАЛКАНКАР-ЗАРЯ АД</v>
      </c>
      <c r="B391" s="70" t="str">
        <f t="shared" si="28"/>
        <v>814191256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БАЛКАНКАР-ЗАРЯ АД</v>
      </c>
      <c r="B392" s="70" t="str">
        <f t="shared" si="28"/>
        <v>814191256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БАЛКАНКАР-ЗАРЯ АД</v>
      </c>
      <c r="B393" s="70" t="str">
        <f t="shared" si="28"/>
        <v>814191256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-6368</v>
      </c>
    </row>
    <row r="394" spans="1:8">
      <c r="A394" s="70" t="str">
        <f t="shared" si="27"/>
        <v>БАЛКАНКАР-ЗАРЯ АД</v>
      </c>
      <c r="B394" s="70" t="str">
        <f t="shared" si="28"/>
        <v>814191256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БАЛКАНКАР-ЗАРЯ АД</v>
      </c>
      <c r="B395" s="70" t="str">
        <f t="shared" si="28"/>
        <v>814191256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БАЛКАНКАР-ЗАРЯ АД</v>
      </c>
      <c r="B396" s="70" t="str">
        <f t="shared" si="28"/>
        <v>814191256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БАЛКАНКАР-ЗАРЯ АД</v>
      </c>
      <c r="B397" s="70" t="str">
        <f t="shared" si="28"/>
        <v>814191256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БАЛКАНКАР-ЗАРЯ АД</v>
      </c>
      <c r="B398" s="70" t="str">
        <f t="shared" si="28"/>
        <v>814191256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БАЛКАНКАР-ЗАРЯ АД</v>
      </c>
      <c r="B399" s="70" t="str">
        <f t="shared" si="28"/>
        <v>814191256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БАЛКАНКАР-ЗАРЯ АД</v>
      </c>
      <c r="B400" s="70" t="str">
        <f t="shared" si="28"/>
        <v>814191256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БАЛКАНКАР-ЗАРЯ АД</v>
      </c>
      <c r="B401" s="70" t="str">
        <f t="shared" si="28"/>
        <v>814191256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БАЛКАНКАР-ЗАРЯ АД</v>
      </c>
      <c r="B402" s="70" t="str">
        <f t="shared" si="28"/>
        <v>814191256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БАЛКАНКАР-ЗАРЯ АД</v>
      </c>
      <c r="B403" s="70" t="str">
        <f t="shared" si="28"/>
        <v>814191256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БАЛКАНКАР-ЗАРЯ АД</v>
      </c>
      <c r="B404" s="70" t="str">
        <f t="shared" si="28"/>
        <v>814191256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БАЛКАНКАР-ЗАРЯ АД</v>
      </c>
      <c r="B405" s="70" t="str">
        <f t="shared" si="28"/>
        <v>814191256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БАЛКАНКАР-ЗАРЯ АД</v>
      </c>
      <c r="B406" s="70" t="str">
        <f t="shared" si="28"/>
        <v>814191256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БАЛКАНКАР-ЗАРЯ АД</v>
      </c>
      <c r="B407" s="70" t="str">
        <f t="shared" si="28"/>
        <v>814191256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БАЛКАНКАР-ЗАРЯ АД</v>
      </c>
      <c r="B408" s="70" t="str">
        <f t="shared" si="28"/>
        <v>814191256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БАЛКАНКАР-ЗАРЯ АД</v>
      </c>
      <c r="B409" s="70" t="str">
        <f t="shared" si="28"/>
        <v>814191256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БАЛКАНКАР-ЗАРЯ АД</v>
      </c>
      <c r="B410" s="70" t="str">
        <f t="shared" ref="B410:B459" si="31">pdeBulstat</f>
        <v>814191256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БАЛКАНКАР-ЗАРЯ АД</v>
      </c>
      <c r="B411" s="70" t="str">
        <f t="shared" si="31"/>
        <v>814191256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БАЛКАНКАР-ЗАРЯ АД</v>
      </c>
      <c r="B412" s="70" t="str">
        <f t="shared" si="31"/>
        <v>814191256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БАЛКАНКАР-ЗАРЯ АД</v>
      </c>
      <c r="B413" s="70" t="str">
        <f t="shared" si="31"/>
        <v>814191256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БАЛКАНКАР-ЗАРЯ АД</v>
      </c>
      <c r="B414" s="70" t="str">
        <f t="shared" si="31"/>
        <v>814191256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БАЛКАНКАР-ЗАРЯ АД</v>
      </c>
      <c r="B415" s="70" t="str">
        <f t="shared" si="31"/>
        <v>814191256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БАЛКАНКАР-ЗАРЯ АД</v>
      </c>
      <c r="B416" s="70" t="str">
        <f t="shared" si="31"/>
        <v>814191256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2944</v>
      </c>
    </row>
    <row r="417" spans="1:8">
      <c r="A417" s="70" t="str">
        <f t="shared" si="30"/>
        <v>БАЛКАНКАР-ЗАРЯ АД</v>
      </c>
      <c r="B417" s="70" t="str">
        <f t="shared" si="31"/>
        <v>814191256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БАЛКАНКАР-ЗАРЯ АД</v>
      </c>
      <c r="B418" s="70" t="str">
        <f t="shared" si="31"/>
        <v>814191256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БАЛКАНКАР-ЗАРЯ АД</v>
      </c>
      <c r="B419" s="70" t="str">
        <f t="shared" si="31"/>
        <v>814191256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БАЛКАНКАР-ЗАРЯ АД</v>
      </c>
      <c r="B420" s="70" t="str">
        <f t="shared" si="31"/>
        <v>814191256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2944</v>
      </c>
    </row>
    <row r="421" spans="1:8">
      <c r="A421" s="70" t="str">
        <f t="shared" si="30"/>
        <v>БАЛКАНКАР-ЗАРЯ АД</v>
      </c>
      <c r="B421" s="70" t="str">
        <f t="shared" si="31"/>
        <v>814191256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-353</v>
      </c>
    </row>
    <row r="422" spans="1:8">
      <c r="A422" s="70" t="str">
        <f t="shared" si="30"/>
        <v>БАЛКАНКАР-ЗАРЯ АД</v>
      </c>
      <c r="B422" s="70" t="str">
        <f t="shared" si="31"/>
        <v>814191256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БАЛКАНКАР-ЗАРЯ АД</v>
      </c>
      <c r="B423" s="70" t="str">
        <f t="shared" si="31"/>
        <v>814191256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БАЛКАНКАР-ЗАРЯ АД</v>
      </c>
      <c r="B424" s="70" t="str">
        <f t="shared" si="31"/>
        <v>814191256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БАЛКАНКАР-ЗАРЯ АД</v>
      </c>
      <c r="B425" s="70" t="str">
        <f t="shared" si="31"/>
        <v>814191256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БАЛКАНКАР-ЗАРЯ АД</v>
      </c>
      <c r="B426" s="70" t="str">
        <f t="shared" si="31"/>
        <v>814191256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БАЛКАНКАР-ЗАРЯ АД</v>
      </c>
      <c r="B427" s="70" t="str">
        <f t="shared" si="31"/>
        <v>814191256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БАЛКАНКАР-ЗАРЯ АД</v>
      </c>
      <c r="B428" s="70" t="str">
        <f t="shared" si="31"/>
        <v>814191256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БАЛКАНКАР-ЗАРЯ АД</v>
      </c>
      <c r="B429" s="70" t="str">
        <f t="shared" si="31"/>
        <v>814191256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БАЛКАНКАР-ЗАРЯ АД</v>
      </c>
      <c r="B430" s="70" t="str">
        <f t="shared" si="31"/>
        <v>814191256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БАЛКАНКАР-ЗАРЯ АД</v>
      </c>
      <c r="B431" s="70" t="str">
        <f t="shared" si="31"/>
        <v>814191256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БАЛКАНКАР-ЗАРЯ АД</v>
      </c>
      <c r="B432" s="70" t="str">
        <f t="shared" si="31"/>
        <v>814191256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БАЛКАНКАР-ЗАРЯ АД</v>
      </c>
      <c r="B433" s="70" t="str">
        <f t="shared" si="31"/>
        <v>814191256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БАЛКАНКАР-ЗАРЯ АД</v>
      </c>
      <c r="B434" s="70" t="str">
        <f t="shared" si="31"/>
        <v>814191256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2591</v>
      </c>
    </row>
    <row r="435" spans="1:8">
      <c r="A435" s="70" t="str">
        <f t="shared" si="30"/>
        <v>БАЛКАНКАР-ЗАРЯ АД</v>
      </c>
      <c r="B435" s="70" t="str">
        <f t="shared" si="31"/>
        <v>814191256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БАЛКАНКАР-ЗАРЯ АД</v>
      </c>
      <c r="B436" s="70" t="str">
        <f t="shared" si="31"/>
        <v>814191256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БАЛКАНКАР-ЗАРЯ АД</v>
      </c>
      <c r="B437" s="70" t="str">
        <f t="shared" si="31"/>
        <v>814191256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2591</v>
      </c>
    </row>
    <row r="438" spans="1:8">
      <c r="A438" s="70" t="str">
        <f t="shared" si="30"/>
        <v>БАЛКАНКАР-ЗАРЯ АД</v>
      </c>
      <c r="B438" s="70" t="str">
        <f t="shared" si="31"/>
        <v>814191256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328</v>
      </c>
    </row>
    <row r="439" spans="1:8">
      <c r="A439" s="70" t="str">
        <f t="shared" si="30"/>
        <v>БАЛКАНКАР-ЗАРЯ АД</v>
      </c>
      <c r="B439" s="70" t="str">
        <f t="shared" si="31"/>
        <v>814191256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БАЛКАНКАР-ЗАРЯ АД</v>
      </c>
      <c r="B440" s="70" t="str">
        <f t="shared" si="31"/>
        <v>814191256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БАЛКАНКАР-ЗАРЯ АД</v>
      </c>
      <c r="B441" s="70" t="str">
        <f t="shared" si="31"/>
        <v>814191256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БАЛКАНКАР-ЗАРЯ АД</v>
      </c>
      <c r="B442" s="70" t="str">
        <f t="shared" si="31"/>
        <v>814191256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328</v>
      </c>
    </row>
    <row r="443" spans="1:8">
      <c r="A443" s="70" t="str">
        <f t="shared" si="30"/>
        <v>БАЛКАНКАР-ЗАРЯ АД</v>
      </c>
      <c r="B443" s="70" t="str">
        <f t="shared" si="31"/>
        <v>814191256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-20</v>
      </c>
    </row>
    <row r="444" spans="1:8">
      <c r="A444" s="70" t="str">
        <f t="shared" si="30"/>
        <v>БАЛКАНКАР-ЗАРЯ АД</v>
      </c>
      <c r="B444" s="70" t="str">
        <f t="shared" si="31"/>
        <v>814191256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БАЛКАНКАР-ЗАРЯ АД</v>
      </c>
      <c r="B445" s="70" t="str">
        <f t="shared" si="31"/>
        <v>814191256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БАЛКАНКАР-ЗАРЯ АД</v>
      </c>
      <c r="B446" s="70" t="str">
        <f t="shared" si="31"/>
        <v>814191256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БАЛКАНКАР-ЗАРЯ АД</v>
      </c>
      <c r="B447" s="70" t="str">
        <f t="shared" si="31"/>
        <v>814191256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БАЛКАНКАР-ЗАРЯ АД</v>
      </c>
      <c r="B448" s="70" t="str">
        <f t="shared" si="31"/>
        <v>814191256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БАЛКАНКАР-ЗАРЯ АД</v>
      </c>
      <c r="B449" s="70" t="str">
        <f t="shared" si="31"/>
        <v>814191256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БАЛКАНКАР-ЗАРЯ АД</v>
      </c>
      <c r="B450" s="70" t="str">
        <f t="shared" si="31"/>
        <v>814191256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БАЛКАНКАР-ЗАРЯ АД</v>
      </c>
      <c r="B451" s="70" t="str">
        <f t="shared" si="31"/>
        <v>814191256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БАЛКАНКАР-ЗАРЯ АД</v>
      </c>
      <c r="B452" s="70" t="str">
        <f t="shared" si="31"/>
        <v>814191256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БАЛКАНКАР-ЗАРЯ АД</v>
      </c>
      <c r="B453" s="70" t="str">
        <f t="shared" si="31"/>
        <v>814191256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БАЛКАНКАР-ЗАРЯ АД</v>
      </c>
      <c r="B454" s="70" t="str">
        <f t="shared" si="31"/>
        <v>814191256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БАЛКАНКАР-ЗАРЯ АД</v>
      </c>
      <c r="B455" s="70" t="str">
        <f t="shared" si="31"/>
        <v>814191256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БАЛКАНКАР-ЗАРЯ АД</v>
      </c>
      <c r="B456" s="70" t="str">
        <f t="shared" si="31"/>
        <v>814191256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308</v>
      </c>
    </row>
    <row r="457" spans="1:8">
      <c r="A457" s="70" t="str">
        <f t="shared" si="30"/>
        <v>БАЛКАНКАР-ЗАРЯ АД</v>
      </c>
      <c r="B457" s="70" t="str">
        <f t="shared" si="31"/>
        <v>814191256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БАЛКАНКАР-ЗАРЯ АД</v>
      </c>
      <c r="B458" s="70" t="str">
        <f t="shared" si="31"/>
        <v>814191256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БАЛКАНКАР-ЗАРЯ АД</v>
      </c>
      <c r="B459" s="70" t="str">
        <f t="shared" si="31"/>
        <v>814191256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308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Emilia Marinova</cp:lastModifiedBy>
  <cp:lastPrinted>2026-05-28T13:35:31Z</cp:lastPrinted>
  <dcterms:created xsi:type="dcterms:W3CDTF">2006-09-16T00:00:00Z</dcterms:created>
  <dcterms:modified xsi:type="dcterms:W3CDTF">2026-05-28T13:35:58Z</dcterms:modified>
</cp:coreProperties>
</file>