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<sst xmlns="http://schemas.openxmlformats.org/spreadsheetml/2006/main" count="171" uniqueCount="135">
  <si>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</si>
  <si>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</si>
  <si>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</si>
  <si>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</si>
  <si>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</si>
  <si>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</si>
  <si>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</si>
  <si>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</si>
  <si>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</si>
  <si>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</si>
  <si>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</si>
  <si>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</si>
  <si>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</si>
  <si>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</si>
  <si>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</si>
  <si>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</si>
  <si>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</si>
  <si>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</si>
  <si>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</si>
  <si>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</si>
  <si>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</si>
  <si>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</si>
  <si>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</si>
  <si>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</si>
  <si>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</si>
  <si>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</si>
  <si>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</si>
  <si>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</si>
  <si>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</si>
  <si>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</si>
  <si>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</si>
  <si>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</si>
  <si>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</si>
  <si>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</si>
  <si>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</si>
  <si>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</si>
  <si>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</si>
  <si>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</si>
  <si>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</si>
  <si>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</si>
  <si>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</si>
  <si>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</si>
  <si>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</si>
  <si>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</si>
  <si>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</si>
  <si>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</si>
  <si>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</si>
  <si>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</si>
  <si>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</si>
  <si>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</si>
  <si>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</si>
  <si>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</si>
  <si>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</si>
  <si>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</si>
  <si>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</si>
  <si>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</si>
  <si>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</si>
  <si>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</si>
  <si>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</si>
  <si>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</si>
  <si>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</si>
  <si>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</si>
  <si>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</si>
  <si>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</si>
  <si>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</si>
  <si>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</si>
  <si>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</si>
  <si>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</si>
  <si>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</si>
  <si>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</si>
  <si>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</si>
  <si>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</si>
  <si>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</si>
  <si>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</si>
  <si>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</si>
  <si>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</si>
  <si>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</si>
  <si>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</si>
  <si>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</si>
  <si>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</si>
  <si>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</si>
  <si>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</si>
  <si>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</si>
  <si>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</si>
  <si>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</si>
  <si>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</si>
  <si>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</si>
  <si>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</si>
  <si>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</si>
  <si>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</si>
  <si>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</si>
  <si>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</si>
  <si>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</si>
  <si>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</si>
  <si>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</si>
  <si>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</si>
  <si>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</si>
  <si>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</si>
  <si>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</si>
  <si>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</si>
  <si>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</si>
  <si>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</si>
  <si>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</si>
  <si>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</si>
  <si>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</si>
  <si>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</si>
  <si>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</si>
  <si>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</si>
  <si>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</si>
  <si>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</si>
  <si>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</si>
  <si>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</si>
  <si>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</si>
  <si>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</si>
  <si>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</si>
  <si>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</si>
  <si>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</si>
  <si>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</si>
  <si>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</si>
  <si>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</si>
  <si>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</si>
  <si>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</si>
  <si>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>Изплащане на  заеми от банкови институции</t>
  </si>
  <si>
    <t>31.12.2012              BGN'000</t>
  </si>
  <si>
    <t>Салдо към 31 декември 2012 година</t>
  </si>
  <si>
    <t>Парични средства и парични еквиваленти на 31 декември</t>
  </si>
  <si>
    <t>Платени банкови такси и лихви върху краткосрочни заеми</t>
  </si>
  <si>
    <t>31.03.2013              BGN'000</t>
  </si>
  <si>
    <t xml:space="preserve">към 31 март 2013 година </t>
  </si>
  <si>
    <t>Дата:25.04.2013</t>
  </si>
  <si>
    <t>за периода, завършващ на 31 март  2013 година</t>
  </si>
  <si>
    <t>31.03.2013  BGN'000</t>
  </si>
  <si>
    <t>31.03.2012 BGN'000</t>
  </si>
  <si>
    <t>за периода, завършващ на 31 март 2013 година</t>
  </si>
  <si>
    <t>Салдо към 31 март 2013 година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</si>
</sst>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185" fontId="13" fillId="0" borderId="0" xfId="35" applyNumberFormat="1" applyFont="1" applyFill="1" applyBorder="1" applyAlignment="1" quotePrefix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4.25">
      <c r="A2" s="180"/>
      <c r="B2" s="41"/>
      <c r="C2" s="41"/>
      <c r="D2" s="41"/>
      <c r="E2" s="41"/>
      <c r="G2" s="38"/>
      <c r="H2" s="38"/>
      <c r="I2" s="38"/>
    </row>
    <row r="3" spans="1:9" ht="14.25">
      <c r="A3" s="39" t="s">
        <v>100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83" t="s">
        <v>128</v>
      </c>
      <c r="B5" s="43"/>
      <c r="C5" s="43"/>
      <c r="D5" s="43"/>
      <c r="E5" s="43"/>
    </row>
    <row r="6" spans="1:5" ht="29.25" customHeight="1">
      <c r="A6" s="45"/>
      <c r="B6" s="46"/>
      <c r="C6" s="190" t="s">
        <v>127</v>
      </c>
      <c r="D6" s="47"/>
      <c r="E6" s="192" t="s">
        <v>123</v>
      </c>
    </row>
    <row r="7" spans="2:5" ht="14.25" customHeight="1">
      <c r="B7" s="46"/>
      <c r="C7" s="191"/>
      <c r="D7" s="47"/>
      <c r="E7" s="191"/>
    </row>
    <row r="8" spans="1:5" s="50" customFormat="1" ht="14.25">
      <c r="A8" s="48" t="s">
        <v>7</v>
      </c>
      <c r="B8" s="49"/>
      <c r="C8" s="49"/>
      <c r="D8" s="49"/>
      <c r="E8" s="49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1963</v>
      </c>
      <c r="D10" s="55"/>
      <c r="E10" s="54">
        <v>2006</v>
      </c>
    </row>
    <row r="11" spans="1:5" s="50" customFormat="1" ht="14.25">
      <c r="A11" s="57" t="s">
        <v>10</v>
      </c>
      <c r="B11" s="53"/>
      <c r="C11" s="54">
        <v>222</v>
      </c>
      <c r="D11" s="55"/>
      <c r="E11" s="54">
        <v>230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301</v>
      </c>
      <c r="D13" s="55"/>
      <c r="E13" s="54">
        <v>301</v>
      </c>
    </row>
    <row r="14" spans="1:5" s="50" customFormat="1" ht="14.25" customHeight="1">
      <c r="A14" s="48"/>
      <c r="B14" s="51"/>
      <c r="C14" s="60">
        <f>SUM(C10:C13)</f>
        <v>5912</v>
      </c>
      <c r="D14" s="61"/>
      <c r="E14" s="60">
        <f>SUM(E10:E13)</f>
        <v>5963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1490</v>
      </c>
      <c r="D17" s="55"/>
      <c r="E17" s="54">
        <v>1527</v>
      </c>
    </row>
    <row r="18" spans="1:7" s="50" customFormat="1" ht="14.25">
      <c r="A18" s="52" t="s">
        <v>14</v>
      </c>
      <c r="B18" s="53"/>
      <c r="C18" s="54">
        <v>27</v>
      </c>
      <c r="D18" s="55"/>
      <c r="E18" s="54">
        <v>6</v>
      </c>
      <c r="F18" s="56"/>
      <c r="G18" s="56"/>
    </row>
    <row r="19" spans="1:7" s="50" customFormat="1" ht="14.25">
      <c r="A19" s="52" t="s">
        <v>15</v>
      </c>
      <c r="B19" s="53"/>
      <c r="C19" s="54">
        <v>3235</v>
      </c>
      <c r="D19" s="55"/>
      <c r="E19" s="54">
        <v>2520</v>
      </c>
      <c r="G19" s="58"/>
    </row>
    <row r="20" spans="1:5" s="50" customFormat="1" ht="14.2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99</v>
      </c>
      <c r="B21" s="53"/>
      <c r="C21" s="54">
        <v>150</v>
      </c>
      <c r="D21" s="55"/>
      <c r="E21" s="54">
        <v>110</v>
      </c>
    </row>
    <row r="22" spans="1:5" s="50" customFormat="1" ht="14.25">
      <c r="A22" s="63" t="s">
        <v>98</v>
      </c>
      <c r="B22" s="53"/>
      <c r="C22" s="54">
        <v>22</v>
      </c>
      <c r="D22" s="55"/>
      <c r="E22" s="54">
        <v>24</v>
      </c>
    </row>
    <row r="23" spans="1:5" s="50" customFormat="1" ht="14.25">
      <c r="A23" s="52" t="s">
        <v>16</v>
      </c>
      <c r="B23" s="53"/>
      <c r="C23" s="54">
        <v>432</v>
      </c>
      <c r="D23" s="55"/>
      <c r="E23" s="54">
        <v>471</v>
      </c>
    </row>
    <row r="24" spans="1:5" s="50" customFormat="1" ht="14.25">
      <c r="A24" s="48"/>
      <c r="B24" s="51"/>
      <c r="C24" s="60">
        <f>SUM(C17:C23)</f>
        <v>6156</v>
      </c>
      <c r="D24" s="61"/>
      <c r="E24" s="60">
        <f>SUM(E17:E23)</f>
        <v>5458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12068</v>
      </c>
      <c r="D26" s="61"/>
      <c r="E26" s="64">
        <f>SUM(E14+E24)</f>
        <v>11421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103</v>
      </c>
      <c r="B31" s="53"/>
      <c r="C31" s="54">
        <v>-5930</v>
      </c>
      <c r="D31" s="55"/>
      <c r="E31" s="54">
        <v>-5795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-2450</v>
      </c>
      <c r="D33" s="61"/>
      <c r="E33" s="60">
        <f>SUM(E30:E32)</f>
        <v>-2315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101</v>
      </c>
      <c r="B37" s="53"/>
      <c r="C37" s="54">
        <v>9779</v>
      </c>
      <c r="D37" s="55"/>
      <c r="E37" s="54">
        <v>9779</v>
      </c>
    </row>
    <row r="38" spans="1:5" s="50" customFormat="1" ht="14.25">
      <c r="A38" s="68" t="s">
        <v>24</v>
      </c>
      <c r="B38" s="53"/>
      <c r="C38" s="54">
        <v>53</v>
      </c>
      <c r="D38" s="55"/>
      <c r="E38" s="54">
        <v>64</v>
      </c>
    </row>
    <row r="39" spans="1:5" s="50" customFormat="1" ht="14.25">
      <c r="A39" s="48"/>
      <c r="B39" s="51"/>
      <c r="C39" s="60">
        <f>SUM(C37:C38)</f>
        <v>9832</v>
      </c>
      <c r="D39" s="61"/>
      <c r="E39" s="60">
        <f>SUM(E37:E38)</f>
        <v>9843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83</v>
      </c>
      <c r="B42" s="53"/>
      <c r="C42" s="73">
        <v>4070</v>
      </c>
      <c r="D42" s="55">
        <v>2046</v>
      </c>
      <c r="E42" s="73">
        <v>3234</v>
      </c>
    </row>
    <row r="43" spans="1:6" s="50" customFormat="1" ht="14.25">
      <c r="A43" s="68" t="s">
        <v>23</v>
      </c>
      <c r="B43" s="53"/>
      <c r="C43" s="73">
        <v>132</v>
      </c>
      <c r="D43" s="55"/>
      <c r="E43" s="73">
        <v>200</v>
      </c>
      <c r="F43" s="56"/>
    </row>
    <row r="44" spans="1:6" s="50" customFormat="1" ht="14.25">
      <c r="A44" s="74" t="s">
        <v>26</v>
      </c>
      <c r="B44" s="53"/>
      <c r="C44" s="73">
        <v>314</v>
      </c>
      <c r="D44" s="55"/>
      <c r="E44" s="73">
        <v>303</v>
      </c>
      <c r="F44" s="56"/>
    </row>
    <row r="45" spans="1:5" s="50" customFormat="1" ht="14.25">
      <c r="A45" s="68" t="s">
        <v>27</v>
      </c>
      <c r="B45" s="53"/>
      <c r="C45" s="73">
        <v>122</v>
      </c>
      <c r="D45" s="55"/>
      <c r="E45" s="73">
        <v>109</v>
      </c>
    </row>
    <row r="46" spans="1:5" s="50" customFormat="1" ht="14.25">
      <c r="A46" s="68" t="s">
        <v>28</v>
      </c>
      <c r="B46" s="53"/>
      <c r="C46" s="73">
        <v>48</v>
      </c>
      <c r="D46" s="55"/>
      <c r="E46" s="73">
        <v>47</v>
      </c>
    </row>
    <row r="47" spans="1:5" s="50" customFormat="1" ht="14.25">
      <c r="A47" s="48"/>
      <c r="B47" s="51"/>
      <c r="C47" s="60">
        <f>SUM(C42:C46)</f>
        <v>4686</v>
      </c>
      <c r="D47" s="61"/>
      <c r="E47" s="60">
        <f>SUM(E42:E46)</f>
        <v>3893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29</v>
      </c>
      <c r="B49" s="75"/>
      <c r="C49" s="78">
        <f>C39+C47</f>
        <v>14518</v>
      </c>
      <c r="D49" s="77"/>
      <c r="E49" s="78">
        <f>E39+E47</f>
        <v>13736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30</v>
      </c>
      <c r="B51" s="75"/>
      <c r="C51" s="80">
        <f>C33+C49</f>
        <v>12068</v>
      </c>
      <c r="D51" s="77"/>
      <c r="E51" s="80">
        <f>E33+E49</f>
        <v>11421</v>
      </c>
    </row>
    <row r="52" spans="1:5" ht="15" thickTop="1">
      <c r="A52" s="44"/>
      <c r="B52" s="81"/>
      <c r="C52" s="81"/>
      <c r="D52" s="81"/>
      <c r="E52" s="81"/>
    </row>
    <row r="53" spans="1:5" ht="14.25">
      <c r="A53" s="184" t="s">
        <v>129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104</v>
      </c>
      <c r="B56" s="86"/>
      <c r="C56" s="86"/>
      <c r="D56" s="86"/>
      <c r="E56" s="86"/>
    </row>
    <row r="57" spans="1:5" s="87" customFormat="1" ht="14.25">
      <c r="A57" s="88" t="s">
        <v>108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74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4">
      <selection activeCell="C24" sqref="C24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4.25">
      <c r="A3" s="185" t="s">
        <v>130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3" t="s">
        <v>131</v>
      </c>
      <c r="D5" s="22"/>
      <c r="E5" s="193" t="s">
        <v>132</v>
      </c>
      <c r="F5" s="23"/>
    </row>
    <row r="6" spans="1:6" ht="14.25">
      <c r="A6" s="3"/>
      <c r="B6" s="21"/>
      <c r="C6" s="194"/>
      <c r="D6" s="22"/>
      <c r="E6" s="194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2011</v>
      </c>
      <c r="E8" s="18">
        <v>1772</v>
      </c>
      <c r="G8" s="27"/>
    </row>
    <row r="9" spans="1:5" ht="14.25">
      <c r="A9" s="3" t="s">
        <v>86</v>
      </c>
      <c r="C9" s="18">
        <v>83</v>
      </c>
      <c r="E9" s="18">
        <v>219</v>
      </c>
    </row>
    <row r="10" spans="1:5" ht="14.25">
      <c r="A10" s="5" t="s">
        <v>3</v>
      </c>
      <c r="C10" s="18">
        <v>-37</v>
      </c>
      <c r="E10" s="18">
        <v>-65</v>
      </c>
    </row>
    <row r="11" spans="1:5" ht="14.25">
      <c r="A11" s="3" t="s">
        <v>82</v>
      </c>
      <c r="C11" s="18">
        <v>-1260</v>
      </c>
      <c r="E11" s="18">
        <v>-965</v>
      </c>
    </row>
    <row r="12" spans="1:5" ht="14.25">
      <c r="A12" s="3" t="s">
        <v>4</v>
      </c>
      <c r="C12" s="18">
        <v>-161</v>
      </c>
      <c r="E12" s="18">
        <v>-162</v>
      </c>
    </row>
    <row r="13" spans="1:5" ht="14.25">
      <c r="A13" s="3" t="s">
        <v>5</v>
      </c>
      <c r="C13" s="18">
        <v>-462</v>
      </c>
      <c r="E13" s="18">
        <v>-414</v>
      </c>
    </row>
    <row r="14" spans="1:5" ht="14.25">
      <c r="A14" s="3" t="s">
        <v>6</v>
      </c>
      <c r="C14" s="18">
        <v>-65</v>
      </c>
      <c r="E14" s="18">
        <v>-97</v>
      </c>
    </row>
    <row r="15" spans="1:5" ht="14.25">
      <c r="A15" s="3" t="s">
        <v>76</v>
      </c>
      <c r="C15" s="18">
        <v>-24</v>
      </c>
      <c r="E15" s="18">
        <v>-46</v>
      </c>
    </row>
    <row r="16" spans="1:5" ht="14.25">
      <c r="A16" s="1" t="s">
        <v>66</v>
      </c>
      <c r="C16" s="34">
        <f>SUM(C8:C15)</f>
        <v>85</v>
      </c>
      <c r="D16" s="26"/>
      <c r="E16" s="34">
        <f>SUM(E8:E15)</f>
        <v>242</v>
      </c>
    </row>
    <row r="17" ht="17.25" customHeight="1"/>
    <row r="18" spans="1:5" ht="14.25">
      <c r="A18" s="5" t="s">
        <v>77</v>
      </c>
      <c r="C18" s="18">
        <v>0</v>
      </c>
      <c r="E18" s="18">
        <v>3</v>
      </c>
    </row>
    <row r="19" spans="1:5" ht="14.25">
      <c r="A19" s="5" t="s">
        <v>78</v>
      </c>
      <c r="C19" s="18">
        <v>-220</v>
      </c>
      <c r="E19" s="18">
        <v>-241</v>
      </c>
    </row>
    <row r="20" spans="1:5" ht="18.75" customHeight="1">
      <c r="A20" s="1" t="s">
        <v>67</v>
      </c>
      <c r="C20" s="34">
        <f>SUM(C18:C19)</f>
        <v>-220</v>
      </c>
      <c r="D20" s="26"/>
      <c r="E20" s="34">
        <f>SUM(E18:E19)</f>
        <v>-238</v>
      </c>
    </row>
    <row r="22" spans="1:5" ht="14.25">
      <c r="A22" s="1" t="s">
        <v>80</v>
      </c>
      <c r="C22" s="34">
        <f>SUM(C16,C20)</f>
        <v>-135</v>
      </c>
      <c r="D22" s="26"/>
      <c r="E22" s="34">
        <f>SUM(E16,E20)</f>
        <v>4</v>
      </c>
    </row>
    <row r="23" ht="14.25">
      <c r="A23" s="3" t="s">
        <v>81</v>
      </c>
    </row>
    <row r="24" ht="14.25">
      <c r="A24" s="3" t="s">
        <v>95</v>
      </c>
    </row>
    <row r="25" spans="1:6" ht="14.25">
      <c r="A25" s="1" t="s">
        <v>2</v>
      </c>
      <c r="C25" s="34">
        <f>SUM(C22:C24)</f>
        <v>-135</v>
      </c>
      <c r="D25" s="26"/>
      <c r="E25" s="34">
        <f>SUM(E22:E24)</f>
        <v>4</v>
      </c>
      <c r="F25" s="26"/>
    </row>
    <row r="26" spans="1:6" ht="14.25">
      <c r="A26" s="3" t="s">
        <v>79</v>
      </c>
      <c r="F26" s="26"/>
    </row>
    <row r="27" spans="1:6" ht="15" thickBot="1">
      <c r="A27" s="2" t="s">
        <v>75</v>
      </c>
      <c r="B27" s="26"/>
      <c r="C27" s="35">
        <f>SUM(C25:C26)</f>
        <v>-135</v>
      </c>
      <c r="D27" s="29"/>
      <c r="E27" s="35">
        <f>SUM(E25:E26)</f>
        <v>4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90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116</v>
      </c>
      <c r="B31" s="31"/>
      <c r="C31" s="35">
        <f>C27+C29</f>
        <v>-135</v>
      </c>
      <c r="D31" s="29"/>
      <c r="E31" s="35">
        <f>E27+E29</f>
        <v>4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6" t="s">
        <v>129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104</v>
      </c>
      <c r="B41" s="26"/>
    </row>
    <row r="42" spans="1:2" ht="14.25" customHeight="1">
      <c r="A42" s="9" t="s">
        <v>106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73" t="s">
        <v>107</v>
      </c>
    </row>
    <row r="46" ht="14.2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tabSelected="1" zoomScalePageLayoutView="0" workbookViewId="0" topLeftCell="A34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82" t="s">
        <v>133</v>
      </c>
      <c r="B5" s="99"/>
      <c r="C5" s="99"/>
      <c r="D5" s="99"/>
      <c r="E5" s="99"/>
    </row>
    <row r="6" spans="1:5" ht="14.25">
      <c r="A6" s="103"/>
      <c r="B6" s="181">
        <v>41364</v>
      </c>
      <c r="C6" s="104"/>
      <c r="D6" s="181">
        <v>40999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1261</v>
      </c>
      <c r="C10" s="111"/>
      <c r="D10" s="114">
        <v>1801</v>
      </c>
      <c r="E10" s="111"/>
    </row>
    <row r="11" spans="1:5" ht="14.25">
      <c r="A11" s="113" t="s">
        <v>34</v>
      </c>
      <c r="B11" s="114">
        <v>-1278</v>
      </c>
      <c r="C11" s="111"/>
      <c r="D11" s="114">
        <v>-1143</v>
      </c>
      <c r="E11" s="111"/>
    </row>
    <row r="12" spans="1:5" ht="14.25">
      <c r="A12" s="113" t="s">
        <v>84</v>
      </c>
      <c r="B12" s="114">
        <v>-306</v>
      </c>
      <c r="C12" s="111"/>
      <c r="D12" s="114">
        <v>-200</v>
      </c>
      <c r="E12" s="111"/>
    </row>
    <row r="13" spans="1:5" s="115" customFormat="1" ht="14.25">
      <c r="A13" s="113" t="s">
        <v>118</v>
      </c>
      <c r="B13" s="114">
        <v>38</v>
      </c>
      <c r="C13" s="111"/>
      <c r="D13" s="114">
        <v>91</v>
      </c>
      <c r="E13" s="111"/>
    </row>
    <row r="14" spans="1:5" s="115" customFormat="1" ht="14.25">
      <c r="A14" s="113" t="s">
        <v>126</v>
      </c>
      <c r="B14" s="114">
        <v>-7</v>
      </c>
      <c r="C14" s="111"/>
      <c r="D14" s="114"/>
      <c r="E14" s="111"/>
    </row>
    <row r="15" spans="1:5" s="115" customFormat="1" ht="14.25">
      <c r="A15" s="113" t="s">
        <v>35</v>
      </c>
      <c r="B15" s="114">
        <v>-5</v>
      </c>
      <c r="C15" s="111"/>
      <c r="D15" s="114">
        <v>-14</v>
      </c>
      <c r="E15" s="111"/>
    </row>
    <row r="16" spans="1:5" ht="14.25">
      <c r="A16" s="113" t="s">
        <v>36</v>
      </c>
      <c r="B16" s="114">
        <v>-7</v>
      </c>
      <c r="C16" s="111"/>
      <c r="D16" s="114">
        <v>-27</v>
      </c>
      <c r="E16" s="111"/>
    </row>
    <row r="17" spans="1:5" s="115" customFormat="1" ht="17.25" customHeight="1">
      <c r="A17" s="110" t="s">
        <v>69</v>
      </c>
      <c r="B17" s="116">
        <f>SUM(B10:B16)</f>
        <v>-304</v>
      </c>
      <c r="C17" s="111"/>
      <c r="D17" s="116">
        <f>SUM(D10:D16)</f>
        <v>508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-26</v>
      </c>
      <c r="C20" s="111"/>
      <c r="D20" s="114">
        <v>-27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-8</v>
      </c>
      <c r="C22" s="111"/>
      <c r="D22" s="114">
        <v>0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119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-34</v>
      </c>
      <c r="C25" s="111"/>
      <c r="D25" s="116">
        <f>SUM(D20:D24)</f>
        <v>-27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10</v>
      </c>
      <c r="E28" s="111"/>
    </row>
    <row r="29" spans="1:5" ht="14.25">
      <c r="A29" s="113" t="s">
        <v>44</v>
      </c>
      <c r="B29" s="114">
        <v>-23</v>
      </c>
      <c r="C29" s="111"/>
      <c r="D29" s="114">
        <v>-81</v>
      </c>
      <c r="E29" s="111"/>
    </row>
    <row r="30" spans="1:5" ht="14.25">
      <c r="A30" s="113" t="s">
        <v>96</v>
      </c>
      <c r="B30" s="114">
        <v>24</v>
      </c>
      <c r="C30" s="111"/>
      <c r="D30" s="114">
        <v>130</v>
      </c>
      <c r="E30" s="111"/>
    </row>
    <row r="31" spans="1:5" ht="14.25">
      <c r="A31" s="113" t="s">
        <v>93</v>
      </c>
      <c r="B31" s="114">
        <v>0</v>
      </c>
      <c r="C31" s="111"/>
      <c r="D31" s="114">
        <v>-60</v>
      </c>
      <c r="E31" s="111"/>
    </row>
    <row r="32" spans="1:5" ht="14.25">
      <c r="A32" s="113" t="s">
        <v>117</v>
      </c>
      <c r="B32" s="114">
        <v>0</v>
      </c>
      <c r="C32" s="111"/>
      <c r="D32" s="114">
        <v>0</v>
      </c>
      <c r="E32" s="111"/>
    </row>
    <row r="33" spans="1:5" ht="14.25">
      <c r="A33" s="113" t="s">
        <v>121</v>
      </c>
      <c r="B33" s="114">
        <v>1331</v>
      </c>
      <c r="C33" s="111"/>
      <c r="D33" s="114">
        <v>0</v>
      </c>
      <c r="E33" s="111"/>
    </row>
    <row r="34" spans="1:5" ht="14.25">
      <c r="A34" s="113" t="s">
        <v>122</v>
      </c>
      <c r="B34" s="114">
        <v>-757</v>
      </c>
      <c r="C34" s="111"/>
      <c r="D34" s="114">
        <v>0</v>
      </c>
      <c r="E34" s="111"/>
    </row>
    <row r="35" spans="1:5" ht="14.25">
      <c r="A35" s="120" t="s">
        <v>45</v>
      </c>
      <c r="B35" s="114">
        <v>-270</v>
      </c>
      <c r="C35" s="111"/>
      <c r="D35" s="114">
        <v>-437</v>
      </c>
      <c r="E35" s="111"/>
    </row>
    <row r="36" spans="1:5" ht="14.25">
      <c r="A36" s="120" t="s">
        <v>92</v>
      </c>
      <c r="B36" s="114">
        <v>-6</v>
      </c>
      <c r="C36" s="111"/>
      <c r="D36" s="114">
        <v>-5</v>
      </c>
      <c r="E36" s="111"/>
    </row>
    <row r="37" spans="1:5" s="115" customFormat="1" ht="14.25">
      <c r="A37" s="121" t="s">
        <v>46</v>
      </c>
      <c r="B37" s="116">
        <f>SUM(B28:B36)</f>
        <v>299</v>
      </c>
      <c r="C37" s="111"/>
      <c r="D37" s="116">
        <f>SUM(D28:D36)</f>
        <v>-443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-39</v>
      </c>
      <c r="C39" s="111"/>
      <c r="D39" s="123">
        <f>D37+D25+D17</f>
        <v>38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114</v>
      </c>
      <c r="B41" s="114">
        <v>471</v>
      </c>
      <c r="C41" s="111"/>
      <c r="D41" s="114">
        <v>300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9" t="s">
        <v>125</v>
      </c>
      <c r="B43" s="125">
        <f>B41+B39</f>
        <v>432</v>
      </c>
      <c r="C43" s="111"/>
      <c r="D43" s="125">
        <f>D41+D39</f>
        <v>338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7" t="s">
        <v>129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110</v>
      </c>
    </row>
    <row r="52" ht="14.25">
      <c r="A52" s="175" t="s">
        <v>108</v>
      </c>
    </row>
    <row r="53" ht="14.25">
      <c r="A53" s="85" t="s">
        <v>111</v>
      </c>
    </row>
    <row r="54" ht="14.25">
      <c r="A54" s="175" t="s">
        <v>109</v>
      </c>
    </row>
    <row r="55" ht="14.25">
      <c r="A55" s="170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A1">
      <selection activeCell="A27" sqref="A27"/>
    </sheetView>
  </sheetViews>
  <sheetFormatPr defaultColWidth="9.140625" defaultRowHeight="12.75" outlineLevelCol="1"/>
  <cols>
    <col min="1" max="1" width="58.57421875" style="165" customWidth="1"/>
    <col min="2" max="2" width="56.140625" style="165" hidden="1" customWidth="1" outlineLevel="1"/>
    <col min="3" max="3" width="13.57421875" style="142" customWidth="1" collapsed="1"/>
    <col min="4" max="4" width="13.57421875" style="142" hidden="1" customWidth="1" outlineLevel="1"/>
    <col min="5" max="5" width="2.00390625" style="142" customWidth="1" collapsed="1"/>
    <col min="6" max="6" width="13.57421875" style="142" hidden="1" customWidth="1" outlineLevel="1"/>
    <col min="7" max="7" width="2.00390625" style="142" customWidth="1" collapsed="1"/>
    <col min="8" max="8" width="11.421875" style="142" customWidth="1"/>
    <col min="9" max="9" width="10.421875" style="142" hidden="1" customWidth="1" outlineLevel="1"/>
    <col min="10" max="10" width="1.8515625" style="142" customWidth="1" collapsed="1"/>
    <col min="11" max="11" width="13.421875" style="142" customWidth="1"/>
    <col min="12" max="12" width="13.00390625" style="163" hidden="1" customWidth="1" outlineLevel="1"/>
    <col min="13" max="13" width="2.00390625" style="142" customWidth="1" collapsed="1"/>
    <col min="14" max="14" width="12.421875" style="142" customWidth="1"/>
    <col min="15" max="15" width="13.00390625" style="163" hidden="1" customWidth="1" outlineLevel="1"/>
    <col min="16" max="16" width="12.421875" style="163" hidden="1" customWidth="1" outlineLevel="1"/>
    <col min="17" max="17" width="16.57421875" style="163" hidden="1" customWidth="1" outlineLevel="1"/>
    <col min="18" max="18" width="2.421875" style="142" customWidth="1" collapsed="1"/>
    <col min="19" max="19" width="11.421875" style="142" customWidth="1"/>
    <col min="20" max="20" width="13.00390625" style="163" hidden="1" customWidth="1" outlineLevel="1"/>
    <col min="21" max="21" width="3.00390625" style="163" customWidth="1" collapsed="1"/>
    <col min="22" max="22" width="11.140625" style="164" customWidth="1"/>
    <col min="23" max="23" width="14.00390625" style="164" hidden="1" customWidth="1" outlineLevel="1"/>
    <col min="24" max="24" width="20.140625" style="142" customWidth="1" collapsed="1"/>
    <col min="25" max="16384" width="9.140625" style="142" customWidth="1"/>
  </cols>
  <sheetData>
    <row r="1" spans="1:24" ht="14.25">
      <c r="A1" s="93" t="s">
        <v>113</v>
      </c>
      <c r="B1" s="169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4.25">
      <c r="A2" s="98"/>
      <c r="B2" s="98"/>
      <c r="C2" s="99"/>
      <c r="D2" s="99"/>
      <c r="E2" s="99"/>
      <c r="F2" s="99"/>
      <c r="G2" s="99"/>
      <c r="H2" s="99"/>
      <c r="I2" s="99"/>
      <c r="J2" s="179"/>
      <c r="K2" s="99"/>
      <c r="L2" s="145"/>
      <c r="M2" s="179"/>
      <c r="N2" s="179"/>
      <c r="O2" s="145"/>
      <c r="P2" s="145"/>
      <c r="Q2" s="145"/>
      <c r="R2" s="179"/>
      <c r="S2" s="179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4.25">
      <c r="A5" s="182" t="s">
        <v>133</v>
      </c>
      <c r="B5" s="40" t="s">
        <v>54</v>
      </c>
      <c r="C5" s="143"/>
      <c r="D5" s="143"/>
      <c r="E5" s="143"/>
      <c r="F5" s="143"/>
      <c r="G5" s="143"/>
      <c r="H5" s="195"/>
      <c r="I5" s="195"/>
      <c r="J5" s="143"/>
      <c r="K5" s="195"/>
      <c r="L5" s="195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6"/>
      <c r="I6" s="196"/>
      <c r="J6" s="143"/>
      <c r="K6" s="196"/>
      <c r="L6" s="196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95" t="s">
        <v>89</v>
      </c>
      <c r="D8" s="195" t="s">
        <v>55</v>
      </c>
      <c r="E8" s="147"/>
      <c r="F8" s="195" t="s">
        <v>71</v>
      </c>
      <c r="G8" s="147"/>
      <c r="H8" s="195" t="s">
        <v>48</v>
      </c>
      <c r="I8" s="195" t="s">
        <v>61</v>
      </c>
      <c r="J8" s="147"/>
      <c r="K8" s="197" t="s">
        <v>49</v>
      </c>
      <c r="L8" s="195" t="s">
        <v>60</v>
      </c>
      <c r="M8" s="147"/>
      <c r="N8" s="195" t="s">
        <v>72</v>
      </c>
      <c r="O8" s="195" t="s">
        <v>73</v>
      </c>
      <c r="P8" s="195" t="s">
        <v>63</v>
      </c>
      <c r="Q8" s="195" t="s">
        <v>64</v>
      </c>
      <c r="R8" s="148"/>
      <c r="S8" s="195" t="s">
        <v>50</v>
      </c>
      <c r="T8" s="195" t="s">
        <v>62</v>
      </c>
      <c r="U8" s="148"/>
      <c r="V8" s="195" t="s">
        <v>51</v>
      </c>
      <c r="W8" s="195" t="s">
        <v>65</v>
      </c>
    </row>
    <row r="9" spans="1:23" s="153" customFormat="1" ht="36.75" customHeight="1">
      <c r="A9" s="150"/>
      <c r="B9" s="150"/>
      <c r="C9" s="196"/>
      <c r="D9" s="196"/>
      <c r="E9" s="151"/>
      <c r="F9" s="196"/>
      <c r="G9" s="151"/>
      <c r="H9" s="196"/>
      <c r="I9" s="196"/>
      <c r="J9" s="151"/>
      <c r="K9" s="198"/>
      <c r="L9" s="196"/>
      <c r="M9" s="151"/>
      <c r="N9" s="196"/>
      <c r="O9" s="196"/>
      <c r="P9" s="196"/>
      <c r="Q9" s="196"/>
      <c r="R9" s="152"/>
      <c r="S9" s="196"/>
      <c r="T9" s="196"/>
      <c r="U9" s="152"/>
      <c r="V9" s="196"/>
      <c r="W9" s="196"/>
    </row>
    <row r="10" spans="1:23" s="156" customFormat="1" ht="13.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5" thickBot="1">
      <c r="A11" s="157" t="s">
        <v>120</v>
      </c>
      <c r="B11" s="161" t="s">
        <v>74</v>
      </c>
      <c r="C11" s="172">
        <v>2404</v>
      </c>
      <c r="D11" s="172" t="e">
        <f>#REF!+#REF!+#REF!+#REF!</f>
        <v>#REF!</v>
      </c>
      <c r="E11" s="172"/>
      <c r="F11" s="172" t="e">
        <f>#REF!+#REF!+#REF!+#REF!</f>
        <v>#REF!</v>
      </c>
      <c r="G11" s="172"/>
      <c r="H11" s="172">
        <v>113</v>
      </c>
      <c r="I11" s="172" t="e">
        <f>#REF!+#REF!+#REF!+#REF!</f>
        <v>#REF!</v>
      </c>
      <c r="J11" s="172"/>
      <c r="K11" s="172">
        <v>-5777</v>
      </c>
      <c r="L11" s="172" t="e">
        <f>#REF!+#REF!+#REF!+#REF!</f>
        <v>#REF!</v>
      </c>
      <c r="M11" s="172"/>
      <c r="N11" s="172">
        <v>105</v>
      </c>
      <c r="O11" s="172" t="e">
        <f>#REF!+#REF!+#REF!+#REF!</f>
        <v>#REF!</v>
      </c>
      <c r="P11" s="172" t="e">
        <f>#REF!+#REF!+#REF!+#REF!</f>
        <v>#REF!</v>
      </c>
      <c r="Q11" s="172" t="e">
        <f>#REF!+#REF!+#REF!+#REF!</f>
        <v>#REF!</v>
      </c>
      <c r="R11" s="172"/>
      <c r="S11" s="172">
        <v>858</v>
      </c>
      <c r="T11" s="172" t="e">
        <f>#REF!+#REF!+#REF!+#REF!</f>
        <v>#REF!</v>
      </c>
      <c r="U11" s="172"/>
      <c r="V11" s="172">
        <v>-2297</v>
      </c>
      <c r="W11" s="178"/>
    </row>
    <row r="12" spans="1:23" s="159" customFormat="1" ht="15" thickTop="1">
      <c r="A12" s="42" t="s">
        <v>115</v>
      </c>
      <c r="B12" s="160"/>
      <c r="E12" s="158"/>
      <c r="G12" s="158"/>
      <c r="J12" s="158"/>
      <c r="K12" s="159">
        <v>-18</v>
      </c>
      <c r="M12" s="158"/>
      <c r="V12" s="159">
        <v>-18</v>
      </c>
      <c r="W12" s="178"/>
    </row>
    <row r="13" spans="1:23" s="159" customFormat="1" ht="14.25">
      <c r="A13" s="171" t="s">
        <v>102</v>
      </c>
      <c r="B13" s="160" t="s">
        <v>58</v>
      </c>
      <c r="E13" s="158"/>
      <c r="G13" s="158"/>
      <c r="J13" s="158"/>
      <c r="M13" s="158"/>
      <c r="W13" s="178"/>
    </row>
    <row r="14" spans="1:23" s="159" customFormat="1" ht="14.25">
      <c r="A14" s="160" t="s">
        <v>85</v>
      </c>
      <c r="B14" s="160" t="s">
        <v>59</v>
      </c>
      <c r="E14" s="158"/>
      <c r="G14" s="158"/>
      <c r="J14" s="158"/>
      <c r="M14" s="158"/>
      <c r="W14" s="178"/>
    </row>
    <row r="15" spans="1:23" s="159" customFormat="1" ht="15" thickBot="1">
      <c r="A15" s="188" t="s">
        <v>124</v>
      </c>
      <c r="B15" s="161" t="s">
        <v>74</v>
      </c>
      <c r="C15" s="172">
        <f aca="true" t="shared" si="0" ref="C15:T15">C11+C12+C13+C14</f>
        <v>2404</v>
      </c>
      <c r="D15" s="172" t="e">
        <f t="shared" si="0"/>
        <v>#REF!</v>
      </c>
      <c r="E15" s="172">
        <f t="shared" si="0"/>
        <v>0</v>
      </c>
      <c r="F15" s="172" t="e">
        <f t="shared" si="0"/>
        <v>#REF!</v>
      </c>
      <c r="G15" s="172">
        <f t="shared" si="0"/>
        <v>0</v>
      </c>
      <c r="H15" s="172">
        <f t="shared" si="0"/>
        <v>113</v>
      </c>
      <c r="I15" s="172" t="e">
        <f t="shared" si="0"/>
        <v>#REF!</v>
      </c>
      <c r="J15" s="172">
        <f t="shared" si="0"/>
        <v>0</v>
      </c>
      <c r="K15" s="172">
        <f t="shared" si="0"/>
        <v>-5795</v>
      </c>
      <c r="L15" s="172" t="e">
        <f t="shared" si="0"/>
        <v>#REF!</v>
      </c>
      <c r="M15" s="172">
        <f t="shared" si="0"/>
        <v>0</v>
      </c>
      <c r="N15" s="172">
        <f t="shared" si="0"/>
        <v>105</v>
      </c>
      <c r="O15" s="172" t="e">
        <f t="shared" si="0"/>
        <v>#REF!</v>
      </c>
      <c r="P15" s="172" t="e">
        <f t="shared" si="0"/>
        <v>#REF!</v>
      </c>
      <c r="Q15" s="172" t="e">
        <f t="shared" si="0"/>
        <v>#REF!</v>
      </c>
      <c r="R15" s="172">
        <f t="shared" si="0"/>
        <v>0</v>
      </c>
      <c r="S15" s="172">
        <f t="shared" si="0"/>
        <v>858</v>
      </c>
      <c r="T15" s="172" t="e">
        <f t="shared" si="0"/>
        <v>#REF!</v>
      </c>
      <c r="U15" s="172"/>
      <c r="V15" s="172">
        <f>V11+V12+V13+V14</f>
        <v>-2315</v>
      </c>
      <c r="W15" s="178"/>
    </row>
    <row r="16" spans="1:23" s="159" customFormat="1" ht="15" thickTop="1">
      <c r="A16" s="42" t="s">
        <v>115</v>
      </c>
      <c r="B16" s="160"/>
      <c r="E16" s="158"/>
      <c r="G16" s="158"/>
      <c r="J16" s="158"/>
      <c r="K16" s="159">
        <v>-135</v>
      </c>
      <c r="M16" s="158"/>
      <c r="V16" s="159">
        <v>-135</v>
      </c>
      <c r="W16" s="178"/>
    </row>
    <row r="17" spans="1:23" s="159" customFormat="1" ht="14.25">
      <c r="A17" s="171" t="s">
        <v>102</v>
      </c>
      <c r="B17" s="160" t="s">
        <v>58</v>
      </c>
      <c r="E17" s="158"/>
      <c r="G17" s="158"/>
      <c r="J17" s="158"/>
      <c r="M17" s="158"/>
      <c r="W17" s="178"/>
    </row>
    <row r="18" spans="1:23" s="159" customFormat="1" ht="14.25">
      <c r="A18" s="160" t="s">
        <v>85</v>
      </c>
      <c r="B18" s="160" t="s">
        <v>59</v>
      </c>
      <c r="E18" s="158"/>
      <c r="G18" s="158"/>
      <c r="J18" s="158"/>
      <c r="M18" s="158"/>
      <c r="W18" s="178"/>
    </row>
    <row r="19" spans="1:23" s="159" customFormat="1" ht="15" thickBot="1">
      <c r="A19" s="188" t="s">
        <v>134</v>
      </c>
      <c r="B19" s="161" t="s">
        <v>74</v>
      </c>
      <c r="C19" s="172">
        <f aca="true" t="shared" si="1" ref="C19:T19">C15+C16+C17+C18</f>
        <v>2404</v>
      </c>
      <c r="D19" s="172" t="e">
        <f t="shared" si="1"/>
        <v>#REF!</v>
      </c>
      <c r="E19" s="172">
        <f t="shared" si="1"/>
        <v>0</v>
      </c>
      <c r="F19" s="172" t="e">
        <f t="shared" si="1"/>
        <v>#REF!</v>
      </c>
      <c r="G19" s="172">
        <f t="shared" si="1"/>
        <v>0</v>
      </c>
      <c r="H19" s="172">
        <f t="shared" si="1"/>
        <v>113</v>
      </c>
      <c r="I19" s="172" t="e">
        <f t="shared" si="1"/>
        <v>#REF!</v>
      </c>
      <c r="J19" s="172">
        <f t="shared" si="1"/>
        <v>0</v>
      </c>
      <c r="K19" s="172">
        <f t="shared" si="1"/>
        <v>-5930</v>
      </c>
      <c r="L19" s="172" t="e">
        <f t="shared" si="1"/>
        <v>#REF!</v>
      </c>
      <c r="M19" s="172">
        <f t="shared" si="1"/>
        <v>0</v>
      </c>
      <c r="N19" s="172">
        <f t="shared" si="1"/>
        <v>105</v>
      </c>
      <c r="O19" s="172" t="e">
        <f t="shared" si="1"/>
        <v>#REF!</v>
      </c>
      <c r="P19" s="172" t="e">
        <f t="shared" si="1"/>
        <v>#REF!</v>
      </c>
      <c r="Q19" s="172" t="e">
        <f t="shared" si="1"/>
        <v>#REF!</v>
      </c>
      <c r="R19" s="172">
        <f t="shared" si="1"/>
        <v>0</v>
      </c>
      <c r="S19" s="172">
        <f t="shared" si="1"/>
        <v>858</v>
      </c>
      <c r="T19" s="172" t="e">
        <f t="shared" si="1"/>
        <v>#REF!</v>
      </c>
      <c r="U19" s="172"/>
      <c r="V19" s="172">
        <f>V15+V16+V17+V18</f>
        <v>-2450</v>
      </c>
      <c r="W19" s="178"/>
    </row>
    <row r="20" spans="1:18" s="159" customFormat="1" ht="1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4.25">
      <c r="A21" s="188" t="s">
        <v>129</v>
      </c>
      <c r="B21" s="157"/>
      <c r="E21" s="158"/>
      <c r="G21" s="158"/>
      <c r="J21" s="158"/>
      <c r="M21" s="158"/>
      <c r="P21" s="158"/>
      <c r="Q21" s="158"/>
      <c r="R21" s="158"/>
    </row>
    <row r="22" spans="1:23" s="162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4.25">
      <c r="A23" s="84" t="s">
        <v>104</v>
      </c>
      <c r="B23" s="84" t="s">
        <v>87</v>
      </c>
    </row>
    <row r="24" spans="1:2" ht="14.25">
      <c r="A24" s="176" t="s">
        <v>108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7" t="s">
        <v>112</v>
      </c>
      <c r="B27" s="14"/>
    </row>
    <row r="28" spans="1:2" ht="14.25">
      <c r="A28" s="13"/>
      <c r="B28" s="13"/>
    </row>
    <row r="29" spans="1:2" ht="14.25">
      <c r="A29" s="166"/>
      <c r="B29" s="166"/>
    </row>
    <row r="30" spans="1:2" ht="14.25">
      <c r="A30" s="167"/>
      <c r="B30" s="167"/>
    </row>
    <row r="39" spans="1:2" ht="14.25">
      <c r="A39" s="168"/>
      <c r="B39" s="168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W8:W9"/>
    <mergeCell ref="P8:P9"/>
    <mergeCell ref="Q8:Q9"/>
    <mergeCell ref="S8:S9"/>
    <mergeCell ref="T8:T9"/>
    <mergeCell ref="L8:L9"/>
    <mergeCell ref="N8:N9"/>
    <mergeCell ref="O8:O9"/>
    <mergeCell ref="V8:V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2013-02-27T09:51:46Z</cp:lastPrinted>
  <dcterms:created xsi:type="dcterms:W3CDTF">2003-02-07T14:36:34Z</dcterms:created>
  <dcterms:modified xsi:type="dcterms:W3CDTF">2013-04-15T13:24:54Z</dcterms:modified>
  <cp:category/>
  <cp:version/>
  <cp:contentType/>
  <cp:contentStatus/>
</cp:coreProperties>
</file>